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2100" windowHeight="1155" activeTab="3"/>
  </bookViews>
  <sheets>
    <sheet name="IIP" sheetId="1" r:id="rId1"/>
    <sheet name="GTSX" sheetId="2" r:id="rId2"/>
    <sheet name="SPCN" sheetId="3" r:id="rId3"/>
    <sheet name="TMBL" sheetId="4" r:id="rId4"/>
    <sheet name="XK_NKhau" sheetId="5" r:id="rId5"/>
    <sheet name="chisogia" sheetId="6" r:id="rId6"/>
    <sheet name="Bang SPCN" sheetId="7" r:id="rId7"/>
    <sheet name="00000000" sheetId="8" state="veryHidden" r:id="rId8"/>
    <sheet name="10000000" sheetId="9" state="veryHidden" r:id="rId9"/>
    <sheet name="20000000" sheetId="10" state="veryHidden" r:id="rId10"/>
    <sheet name="30000000" sheetId="11" state="veryHidden" r:id="rId11"/>
  </sheets>
  <externalReferences>
    <externalReference r:id="rId14"/>
    <externalReference r:id="rId15"/>
  </externalReferences>
  <definedNames>
    <definedName name="_xlnm.Print_Titles" localSheetId="0">'IIP'!$4:$6</definedName>
    <definedName name="_xlnm.Print_Titles" localSheetId="4">'XK_NKhau'!$4:$6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<sst xmlns="http://schemas.openxmlformats.org/spreadsheetml/2006/main" count="477" uniqueCount="292">
  <si>
    <t>- Kinh tế nhà nước</t>
  </si>
  <si>
    <t>- Kinh tế  ngoài quốc doanh</t>
  </si>
  <si>
    <t>- Kinh tế có vốn đầu tư nước ngoài</t>
  </si>
  <si>
    <t>- Thương nghiệp</t>
  </si>
  <si>
    <t>- Khách sạn, nhà hàng</t>
  </si>
  <si>
    <t>- Dịch vụ</t>
  </si>
  <si>
    <t>- Du lịch lữ hành</t>
  </si>
  <si>
    <t>Sở Công Thương Đồng Nai</t>
  </si>
  <si>
    <t xml:space="preserve">§vt: Tû §ång </t>
  </si>
  <si>
    <t>So sánh (%)</t>
  </si>
  <si>
    <t>A</t>
  </si>
  <si>
    <t>B</t>
  </si>
  <si>
    <t>Tấn</t>
  </si>
  <si>
    <t>Chỉ tiêu</t>
  </si>
  <si>
    <t>CHỈ SỐ GIÁ</t>
  </si>
  <si>
    <t>Chỉ số giá tiêu dùng chung</t>
  </si>
  <si>
    <t>1. Hàng ăn và dịch vụ ăn uống</t>
  </si>
  <si>
    <t xml:space="preserve">                 - Thực phẩm</t>
  </si>
  <si>
    <t>2. Đồ uống và thuốc lá</t>
  </si>
  <si>
    <t>3. May mặc mũ, nón, giáy dép</t>
  </si>
  <si>
    <t>5. Thiết bị và đồ dùng gia đình</t>
  </si>
  <si>
    <t>6. Thuốc và dịch vụ y tế</t>
  </si>
  <si>
    <t>9. Giáo dục</t>
  </si>
  <si>
    <t>10. Văn hóa, giải trí và du lịch</t>
  </si>
  <si>
    <t>11. Hàng hóa và dịch vụ khác</t>
  </si>
  <si>
    <t>Chỉ số giá vàng</t>
  </si>
  <si>
    <t>Chỉ số giá Đô la Mỹ</t>
  </si>
  <si>
    <t>Tổng mức bán lẻ toàn tỉnh</t>
  </si>
  <si>
    <t xml:space="preserve">1. Phân theo thành phần </t>
  </si>
  <si>
    <t>2. Phân theo ngành</t>
  </si>
  <si>
    <t>1. Kim ngạch Xuất khẩu</t>
  </si>
  <si>
    <t>1. Kim ngạch Nhập khẩu</t>
  </si>
  <si>
    <t>Kỳ gốc 2009</t>
  </si>
  <si>
    <t>7. Giao thông</t>
  </si>
  <si>
    <t>8. Bưu chính viễn thông</t>
  </si>
  <si>
    <t>Trong đó:  - Lương thực</t>
  </si>
  <si>
    <t xml:space="preserve">                 - Ăn uống ngoài gia đình</t>
  </si>
  <si>
    <t>4. Nhà ở, điện, nước, chất đốt, VLXD</t>
  </si>
  <si>
    <t>ĐVT</t>
  </si>
  <si>
    <t>STT</t>
  </si>
  <si>
    <t>CHỈ TIÊU</t>
  </si>
  <si>
    <t>I</t>
  </si>
  <si>
    <t>II</t>
  </si>
  <si>
    <t>THEO NGÀNH CÔNG NGHIỆP CẤP 1</t>
  </si>
  <si>
    <t>THEO NGÀNH CÔNG NGHIỆP CẤP 2</t>
  </si>
  <si>
    <t xml:space="preserve">    08.Khai th¸c ®¸, c¸t, sái, ®Êt sÐt vµ cao lanh</t>
  </si>
  <si>
    <t xml:space="preserve">    10.S¶n xuÊt chÕ biÕn thùc phÈm</t>
  </si>
  <si>
    <t xml:space="preserve">    12.S¶n xuÊt s¶n phÈm thuèc l¸</t>
  </si>
  <si>
    <t xml:space="preserve">    13.DÖt</t>
  </si>
  <si>
    <t xml:space="preserve">    14.S¶n xuÊt trang phôc</t>
  </si>
  <si>
    <t xml:space="preserve">    15.S¶n xuÊt da vµ c¸c s¶n phÈm cã liªn quan</t>
  </si>
  <si>
    <t xml:space="preserve">    17.S¶n xuÊt giÊy vµ s¶n phÈm tõ giÊy</t>
  </si>
  <si>
    <t xml:space="preserve">    20.S¶n xuÊt ho¸ chÊt vµ s¶n phÈm ho¸ chÊt</t>
  </si>
  <si>
    <t xml:space="preserve">    22.S¶n xuÊt s¶n phÈm tõ cao su vµ plastic</t>
  </si>
  <si>
    <t xml:space="preserve">    23.S¶n xuÊt s¶n phÈm tõ kho¸ng phi kim lo¹i kh¸c</t>
  </si>
  <si>
    <t xml:space="preserve">    25.S¶n xuÊt s¶n phÈm tõ kim lo¹i ®óc s½n (trõ m¸y mãc, thiÕt bÞ)</t>
  </si>
  <si>
    <t xml:space="preserve">    27.S¶n xuÊt thiÕt bÞ ®iÖn</t>
  </si>
  <si>
    <t xml:space="preserve">    29.S¶n xuÊt xe cã ®éng c¬</t>
  </si>
  <si>
    <t xml:space="preserve">    31.S¶n xuÊt gi­êng, tñ, bµn, ghÕ</t>
  </si>
  <si>
    <t xml:space="preserve">    35.S¶n xuÊt vµ ph©n phèi ®iÖn, khÝ ®èt</t>
  </si>
  <si>
    <t xml:space="preserve">    36.Khai th¸c, xö lý vµ cung cÊp n­íc</t>
  </si>
  <si>
    <t xml:space="preserve">    Công nghiệp khai thác mỏ</t>
  </si>
  <si>
    <t xml:space="preserve">    Công nghiệp chế biến, chế tạo</t>
  </si>
  <si>
    <t xml:space="preserve">    Công nghiệp sản xuất, phân phối điện, gas</t>
  </si>
  <si>
    <t xml:space="preserve">    Cung cấp nước, quản lý và xử lý nước thải, rác thải</t>
  </si>
  <si>
    <t xml:space="preserve">       TOÀN TỈNH</t>
  </si>
  <si>
    <t>ĐVT: Tỉ đồng</t>
  </si>
  <si>
    <t>GIÁ TRỊ SẢN XUẤT CÔNG NGHIỆP (GIÁ SO SÁNH 2010)</t>
  </si>
  <si>
    <t>Công nghiệp khai thác mỏ</t>
  </si>
  <si>
    <t>Công nghiệp chế biến</t>
  </si>
  <si>
    <t>Công nghiệp sản xuất, phân phối điện, gas, nước nóng, hơi nước</t>
  </si>
  <si>
    <t>Cung cấp nước; quản lý, xử lý nước thải, rác thải</t>
  </si>
  <si>
    <t>GIÁ TRỊ SẢN XUẤT CÔNG NGHIỆP (GIÁ THỰC TẾ)</t>
  </si>
  <si>
    <t>TÊN SẢN PHẨM</t>
  </si>
  <si>
    <t>C</t>
  </si>
  <si>
    <t>§¸ phiÕn</t>
  </si>
  <si>
    <t>§¸ x©y dùng kh¸c</t>
  </si>
  <si>
    <t>Cµ phª rang nguyªn h¹t</t>
  </si>
  <si>
    <t>TÊn</t>
  </si>
  <si>
    <t>Cµ phª hçn hîp hoµ tan (chøa cµ phª, ®­êng, s÷a,…)</t>
  </si>
  <si>
    <t>Bét ngät</t>
  </si>
  <si>
    <t>Thøc ¨n cho gia sóc</t>
  </si>
  <si>
    <t>Thøc ¨n cho gia cÇm</t>
  </si>
  <si>
    <t>Thøc ¨n cho thuû s¶n</t>
  </si>
  <si>
    <t>Thuèc l¸ sîi</t>
  </si>
  <si>
    <t>Sîi xe to sîi t¬ t»m</t>
  </si>
  <si>
    <t>Sîi t¬ (filament) tæng hîp</t>
  </si>
  <si>
    <t>V¶i dÖt thoi tõ sîi b«ng ca tû träng b«ng to 85% trë lªn</t>
  </si>
  <si>
    <t>V¶i dÖt thoi tõ sîi b«ng (staple) tæng hîp</t>
  </si>
  <si>
    <t>V¶i dÖt thoi tõ sîi b«ng (staple) nh©n t¹o</t>
  </si>
  <si>
    <t>Kh¨n mÆt, kh¨n t¾m vµ kh¨n kh¸c dïng trong phßng vÖ sinh, nhµ bÕp</t>
  </si>
  <si>
    <t>C¸c lo¹i mÒn ch¨n, c¸c lo¹i ch¨n nhåi l«ng, c¸c lo¹i nÖm, ®Öm, nÖm ghÕ, nÖm gèi, tói ngñ</t>
  </si>
  <si>
    <t>1000 C¸i</t>
  </si>
  <si>
    <t>QuÇn ¸o nghÒ nghiÖp</t>
  </si>
  <si>
    <t>Bé com-lª, quÇn ¸o ®ång bé, ¸o jacket, quÇn dµi, quÇn yÕm cho ng­êi lín b»ng dÖt kim</t>
  </si>
  <si>
    <r>
      <t>¸</t>
    </r>
    <r>
      <rPr>
        <sz val="11"/>
        <color indexed="8"/>
        <rFont val=".VnTime"/>
        <family val="2"/>
      </rPr>
      <t>o s¬ mi cho ng­êi lín dÖt kim hoÆc ®an mÆc</t>
    </r>
  </si>
  <si>
    <t>Bé com-lª, quÇn ¸o ®ång bé, ¸o jacket, quÇn dµi cho ng­êi lín kh«ng dÖt kim</t>
  </si>
  <si>
    <t>Bé com-lª, quÇn ¸o ®ång bé, ¸o jacket, v¸y dµi, quÇn dµi cho trÎ em kh«ng dÖt kim</t>
  </si>
  <si>
    <r>
      <t>¸</t>
    </r>
    <r>
      <rPr>
        <sz val="11"/>
        <color indexed="8"/>
        <rFont val=".VnTime"/>
        <family val="2"/>
      </rPr>
      <t>o s¬ mi cho ng­êi lín kh«ng dÖt kim</t>
    </r>
  </si>
  <si>
    <r>
      <t>¸</t>
    </r>
    <r>
      <rPr>
        <sz val="11"/>
        <rFont val=".VnTime"/>
        <family val="2"/>
      </rPr>
      <t>o s¬ mi cho trÎ em kh«ng dÖt kim</t>
    </r>
  </si>
  <si>
    <t>QuÇn ¸o lat cho ng­êi lín dÖt kim hoÆc ®an mac</t>
  </si>
  <si>
    <r>
      <t>¸</t>
    </r>
    <r>
      <rPr>
        <sz val="11"/>
        <rFont val=".VnTime"/>
        <family val="2"/>
      </rPr>
      <t>o ph«ng, ¸o may « cho ng­êi lín dÖt kim</t>
    </r>
  </si>
  <si>
    <t>Bé quÇn ¸o b¬i</t>
  </si>
  <si>
    <t>Bé quÇn ¸o thÓ thao kh¸c</t>
  </si>
  <si>
    <t>Mò, nãn</t>
  </si>
  <si>
    <t>Giµy, dÐp b»ng da</t>
  </si>
  <si>
    <t>1000 §«i</t>
  </si>
  <si>
    <t>Giµy, dÐp thÓ thao vµ mò giµy b»ng cao su vµ plastic</t>
  </si>
  <si>
    <t>Giµy, dÐp thÓ thao b»ng da</t>
  </si>
  <si>
    <t>GiÊy in b¸o</t>
  </si>
  <si>
    <t>GiÊy vµ b×a kh«ng tr¸ng dïng  ®Ó viÕt, in Ên</t>
  </si>
  <si>
    <t>Thïng, hép b»ng b×a cøng</t>
  </si>
  <si>
    <t>Ph©n kho¸ng hoÆc ph©n ho¸ häc chøa 3 nguyªn tè: nit¬, photpho vµ kali (NPK)</t>
  </si>
  <si>
    <t>Thuèc diÖt nÊm</t>
  </si>
  <si>
    <t>Thuèc diÖt cá, Thuèc chèng n¶y mÇm vµ thuèc ®iÒu hoµ sinh tr­ëng c©y trång</t>
  </si>
  <si>
    <t>Thuèc trõ s©u kh¸c vµ s¶n phÈm ho¸ chÊt kh¸c dïng trong n«ng nghiÖp</t>
  </si>
  <si>
    <t>S¬n vµ vÐc ni, tan trong m«i tr­êng n­íc</t>
  </si>
  <si>
    <t>S¬n vµ vÐc ni, tan trong m«i tr­êng kh«ng chøa n­íc</t>
  </si>
  <si>
    <t>S¬n vµ vÐc ni kh¸c; c¸c lo¹i thuèc mµu nuíc ®· pha chÕ dïng ®Ó hoµn thiÖn da</t>
  </si>
  <si>
    <t>Kem vµ n­íc th¬m dïng cho mÆt vµ da</t>
  </si>
  <si>
    <t>Kg</t>
  </si>
  <si>
    <t>S÷a t¾m, s÷a röa mÆt vµ c¸c chÕ phÈm dïng ®Ó t¾m kh¸c</t>
  </si>
  <si>
    <t>Bét giÆt vµ c¸c chÕ phÈm dïng ®Ó tÈy, röa</t>
  </si>
  <si>
    <t>Keo ®· ®iÒu chÕ vµ c¸c chÊt dÝnh ®· ®­îc ®iÒu chÕ kh¸c</t>
  </si>
  <si>
    <t>Phô gia ®· ®iÒu chÕ dïng cho xi m¨ng, v÷a hoÆc bª t«ng</t>
  </si>
  <si>
    <t>S¶n phÈm ho¸ chÊt hçn hîp kh¸c ch­a ®­îc ph©n vµo ®©u</t>
  </si>
  <si>
    <t>G¨ng tay b»ng cao su l­u ho¸</t>
  </si>
  <si>
    <t>Bao vµ tói (kÓ c¶ lo¹i h×nh nan) b»ng polime etylen</t>
  </si>
  <si>
    <t>Bao vµ tói (kÓ c¶ lo¹i h×nh nan) to plastic kh¸c</t>
  </si>
  <si>
    <t>Bao b× kh¸c b»ng plastic</t>
  </si>
  <si>
    <t>TÊm, phiÕn, mµng, l¸ vµ d¶i kh¸c b»ng plastic kh¸c</t>
  </si>
  <si>
    <t>S¶n phÈm b»ng plastic cßn l¹i ch­a ph©n vµo ®©u</t>
  </si>
  <si>
    <t>TÊm l¸t ®­êng vµ vËt liÖu l¸t, g¹ch èp l¸t t­êng; c¸c s¶n phÈm t­¬ng tù b»ng gèm, sø kh«ng tr¸ng men.</t>
  </si>
  <si>
    <t>G¹ch x©y dùng b»ng gèm, sø</t>
  </si>
  <si>
    <t>1000 Viªn</t>
  </si>
  <si>
    <t>G¹ch x©y dùng b»ng ®Êt sÐt nung (tro gèm, sø) quy chuÈn 220x105x60mm</t>
  </si>
  <si>
    <t>S¶n phÈm vÖ sinh g¾n cè ®Þnh b»ng gèm sø</t>
  </si>
  <si>
    <t>CÊu kiÖn lµm s½n cho x©y dùng hoÆc kü thuËt d©n dông b»ng xi m¨ng, bª t«ng, ®¸ nh©n t¹o</t>
  </si>
  <si>
    <t>Bª t«ng trén s½n (bª t«ng t­¬i)</t>
  </si>
  <si>
    <t>S¶n phÈm kh¸c lµm  b»ng th¹ch cao chÕ biÕn ch­a ph©n vµo ®©u</t>
  </si>
  <si>
    <t>S¶n phÈm kh¸c b»ng xi m¨ng, bª t«ng hoÆc ®¸ nh©n t¹o ch­a ®­îc ph©n vµo ®©u</t>
  </si>
  <si>
    <t>CÊu kiÖn nhµ l¾p s½n b»ng kim lo¹i</t>
  </si>
  <si>
    <t>Hµng rµo, cÇu thang vµ bé phËn kh¸c b»ng s¾t, thÐp, nh«m</t>
  </si>
  <si>
    <t>TÊm lîp b»ng kim lo¹i</t>
  </si>
  <si>
    <t>CÊu kiÖn kh¸c vµ bé phËn cña chóng b»ng s¾t, thÐp, nh«m ch­a ®­îc ph©n vµo ®©u</t>
  </si>
  <si>
    <t>ChËu röa vµ bån röa b»ng thÐp kh«ng gØ</t>
  </si>
  <si>
    <t>C¸i</t>
  </si>
  <si>
    <t>Nåi, Êm, ch¶o b»ng kim lo¹i</t>
  </si>
  <si>
    <t>Thïng, can, hép vµ c¸c ®å dïng ®Ó chøa ®ùng t­¬ng tù cho mäi nguyªn liÖu (trõ x¨ng dÇu) b»ng nh«m (cã dung tÝch 300 lÝt)</t>
  </si>
  <si>
    <t>TÊm ®an, phªn, l­íi vµ rµo lµm b»ng d©y s¾t hoÆc thÐp; S¶n phÈm d¹ng l­íi s¾t hoÆc thÐp</t>
  </si>
  <si>
    <t>§inh, ghim dËp, ®inh vÝt, then, ®ai èc, ®inh t¸n, chèt, vßng ®Öm vµ c¸c ®å t­¬ng tù b»ng s¾t, thÐp, ®ång hoÆc nh«m</t>
  </si>
  <si>
    <t>D©y hµn ca lâi b»ng kim lo¹i c¬ b¶n, dïng ®Ó hµn hå quang ®iÖn</t>
  </si>
  <si>
    <t>S¶n phÈm b»ng kim lo¹i c¬ b¶n kh¸c ch­a ®­îc ph©n vµo ®©u</t>
  </si>
  <si>
    <t>§éng c¬ ®iÖn mét chiÒu kh¸c vµ m¸y ph¸t ®iÖn mét chiÒu</t>
  </si>
  <si>
    <t>M¸y biÕn thÕ ®iÖn sö dông ®iÖn m«i láng c«ng suÊt sö dông kh«ng qu¸ 650 KVA</t>
  </si>
  <si>
    <r>
      <t>¾</t>
    </r>
    <r>
      <rPr>
        <sz val="11"/>
        <rFont val=".VnTime"/>
        <family val="2"/>
      </rPr>
      <t>c quy ®iÖn b»ng axUt - ch× dïng ®Ó khëi ®éng ®éng c¬ pitt«ng</t>
    </r>
  </si>
  <si>
    <t>1000 Kwh</t>
  </si>
  <si>
    <t>C¸c lo¹i ¾c quy ®iÖn kh¸c ch­a ®­îc ph©n vµo ®©u</t>
  </si>
  <si>
    <t>D©y c¸ch ®iÖn ®¬n d¹ng cuén b»ng ®ång</t>
  </si>
  <si>
    <t>C¸p ®ång trôc vµ d©y dÉn ®iÖn ®ång trôc kh¸c</t>
  </si>
  <si>
    <t>§Ìn huúnh quang</t>
  </si>
  <si>
    <t>M¸y giÆt cã søc chøa kh«ng qu¸ 10 kg v¶i kh« 1 lÇn giÆt tù ®éng hoµn toµn</t>
  </si>
  <si>
    <t>Xe cã ®éng c¬ dïng ®Ó vËn t¶i hµng hãa (tæng träng t¶i tèi ®a 5 tÊn)</t>
  </si>
  <si>
    <t>DÞch vô s¶n xuÊt khung gÇm g¾n víi ®éng c¬ dïng cho xe ca ®éng c¬</t>
  </si>
  <si>
    <t>Tr.§ång</t>
  </si>
  <si>
    <t>§éng c¬ khëi ®éng vµ m¸y tæ hîp hai tÝnh n¨ng khëi ®éng vµ ph¸t ®iÖn</t>
  </si>
  <si>
    <t>CÇn g¹t n­íc, s­¬ng, tuyOt trªn kUnh ch¾n</t>
  </si>
  <si>
    <t>ThiÕt bÞ gi¶m sãc</t>
  </si>
  <si>
    <t>Phô tïng kh¸c cña xe cã ®éng c¬</t>
  </si>
  <si>
    <t>GhÕ cã khung b»ng gç</t>
  </si>
  <si>
    <t>Gi­êng b»ng gç c¸c läai</t>
  </si>
  <si>
    <t>Tñ b»ng gç kh¸c (trõ tñ bÕp)</t>
  </si>
  <si>
    <t>Bµn b»ng gç c¸c läai</t>
  </si>
  <si>
    <t>§å néi thÊt b»ng gç kh¸c ch­a ®­îc ph©n vµo ®©u</t>
  </si>
  <si>
    <t>§iÖn s¶n xuÊt</t>
  </si>
  <si>
    <t>TriÖu Kwh</t>
  </si>
  <si>
    <t>§iÖn th­¬ng phÈm</t>
  </si>
  <si>
    <t>N­íc uèng</t>
  </si>
  <si>
    <t>ĐVT:%</t>
  </si>
  <si>
    <t>Kế hoạch năm 2014</t>
  </si>
  <si>
    <t>Tháng trước</t>
  </si>
  <si>
    <t>Tháng cùng kỳ năm trước</t>
  </si>
  <si>
    <t>Chiếc</t>
  </si>
  <si>
    <r>
      <t>M</t>
    </r>
    <r>
      <rPr>
        <vertAlign val="superscript"/>
        <sz val="10"/>
        <rFont val=".VnTime"/>
        <family val="2"/>
      </rPr>
      <t>3</t>
    </r>
  </si>
  <si>
    <r>
      <t>1000 M</t>
    </r>
    <r>
      <rPr>
        <vertAlign val="superscript"/>
        <sz val="10"/>
        <color indexed="8"/>
        <rFont val=".VnTime"/>
        <family val="2"/>
      </rPr>
      <t>2</t>
    </r>
  </si>
  <si>
    <r>
      <t>1000 M</t>
    </r>
    <r>
      <rPr>
        <vertAlign val="superscript"/>
        <sz val="10"/>
        <rFont val=".VnTime"/>
        <family val="2"/>
      </rPr>
      <t>3</t>
    </r>
  </si>
  <si>
    <t>1000 Chiếc</t>
  </si>
  <si>
    <t>Lượng</t>
  </si>
  <si>
    <t>1000 USD</t>
  </si>
  <si>
    <t>Cùng tháng năm trước</t>
  </si>
  <si>
    <t>Tháng 12 năm trước</t>
  </si>
  <si>
    <t>Bình quân cùng kỳ</t>
  </si>
  <si>
    <t>Năm 2013</t>
  </si>
  <si>
    <t>Năm 2014</t>
  </si>
  <si>
    <t>Tr. USD</t>
  </si>
  <si>
    <t xml:space="preserve"> - Kinh tế có vốn ĐTNN</t>
  </si>
  <si>
    <t>NĂM 2013</t>
  </si>
  <si>
    <t>Ghi chú: KH năm 2014, Kim ngạch xuất khẩu toàn tỉnh đạt khoảng 11,91- 12,02 tỷ USD, tăng 9-10% so năm 2013.</t>
  </si>
  <si>
    <t xml:space="preserve">                                      Kim ngạch nhập khẩu toàn tỉnh đạt khoảng 12,2- 12,3 tỷ USD, tăng 10-11% (nhập siêu gần 300 triệu USD)</t>
  </si>
  <si>
    <t>2. Mặt hàng xuất khẩu</t>
  </si>
  <si>
    <t>2. Mặt hàng Nhập khẩu</t>
  </si>
  <si>
    <t>I/ XUẤT KHẨU</t>
  </si>
  <si>
    <t>II/ NHẬP KHẨU</t>
  </si>
  <si>
    <t>Trị giá</t>
  </si>
  <si>
    <t>tháng 6/2014 so với</t>
  </si>
  <si>
    <t>Lũy kế 6 tháng  2014 so với CK</t>
  </si>
  <si>
    <t>6 tháng  2014</t>
  </si>
  <si>
    <t>6 tháng  2013</t>
  </si>
  <si>
    <t>Ước tính 6 tháng  năm 2014</t>
  </si>
  <si>
    <t>Chính thức 6 tháng  năm 2013</t>
  </si>
  <si>
    <t>Ước 6 tháng  năm 2014 so kế hoạch</t>
  </si>
  <si>
    <t>Ước 6 tháng  năm 2014 so cùng kỳ</t>
  </si>
  <si>
    <t>Ước 6 tháng  2014</t>
  </si>
  <si>
    <t>6 tháng  2014 so CK (%)</t>
  </si>
  <si>
    <t>Chính thức 6 tháng  2013</t>
  </si>
  <si>
    <t>Tháng 5/2014 so với cùng kỳ</t>
  </si>
  <si>
    <t>BIỂU CHỈ SỐ SẢN XUẤT CÔNG NGHIỆP (IIP) CỦA TỈNH THÁNG 6/2014</t>
  </si>
  <si>
    <t>BIỂU GIÁ TRỊ SẢN XUẤT CÔNG NGHIỆP THÁNG 6/2014</t>
  </si>
  <si>
    <t>BIỂU SẢN PHẨM CHỦ YẾU NGÀNH CÔNG NGHIỆP THÁNG 6/2014</t>
  </si>
  <si>
    <t>BIỂU TỔNG MỨC BÁN LẺ HÀNG HÓA, DOANH THU DỊCH VỤ THÁNG 6/2014</t>
  </si>
  <si>
    <t>KIM NGẠCH XUẤT KHẨU, NHẬP KHẨU TRÊN ĐỊA BÀN THÁNG 6/2014</t>
  </si>
  <si>
    <t>BIỂU CHỈ SỐ GIÁ CẢ HÀNG HÓA, DỊCH VỤ THÁNG 6/2014</t>
  </si>
  <si>
    <t>Chính thức T5/2014</t>
  </si>
  <si>
    <t>Ước T6/2014</t>
  </si>
  <si>
    <t>Tháng 6/2013</t>
  </si>
  <si>
    <t>T6/2014 so tháng trước</t>
  </si>
  <si>
    <t>T6/2014 so cùng kỳ</t>
  </si>
  <si>
    <t>6 th 2014 so CK</t>
  </si>
  <si>
    <t>TÊm v¶i chèng thÊm n­íc, tÊm hiªn vµ tÊm che n¾ng; t¨ng; buåm cho tµu thuy?n vµ cho v¸n l­ít hoÆc v¸n l­ít c¸t; c¸c s¶n phÈm dïng cho c¾m tr¹i</t>
  </si>
  <si>
    <t>1000 M2</t>
  </si>
  <si>
    <t>Ước tính T6/2014</t>
  </si>
  <si>
    <t>Tháng 6/2014 so tháng trước</t>
  </si>
  <si>
    <t>Chỉ số giá tháng 6/2014 so với (%)</t>
  </si>
  <si>
    <t xml:space="preserve">  - Kinh tế ngoài nhà nước</t>
  </si>
  <si>
    <t xml:space="preserve">  - Kinh tế nhà nước</t>
  </si>
  <si>
    <t>T6/2014 so tháng trước (%)</t>
  </si>
  <si>
    <t>22. Hàng hóa khác</t>
  </si>
  <si>
    <t xml:space="preserve">       Xơ, sợi dệt các loại</t>
  </si>
  <si>
    <t xml:space="preserve">    Máy vi tính, sản phẩm điện tử và linh kiện</t>
  </si>
  <si>
    <t xml:space="preserve">     Sản phẩm từ chất dẻo</t>
  </si>
  <si>
    <t xml:space="preserve">      Máy vi tính, sản phẩm điện tử và linh kiện</t>
  </si>
  <si>
    <t xml:space="preserve">       Phương tiện vận tải và phụ tùng</t>
  </si>
  <si>
    <t xml:space="preserve">     Nguyên phụ liệu dệt may, da giày</t>
  </si>
  <si>
    <t xml:space="preserve">       Giày, dép các loại</t>
  </si>
  <si>
    <t xml:space="preserve">       Sản phẩm gỗ</t>
  </si>
  <si>
    <t xml:space="preserve">       Máy móc thiết bị và dụng cụ phụ tùng</t>
  </si>
  <si>
    <t xml:space="preserve">       Sản phẩm từ sắt, thép</t>
  </si>
  <si>
    <t xml:space="preserve">      Sản phẩm từ chất dẻo</t>
  </si>
  <si>
    <t xml:space="preserve">      Túi xách, ví, vali, mũ và ô dù</t>
  </si>
  <si>
    <t xml:space="preserve">      Nguyên phụ liệu dệt may, da giày</t>
  </si>
  <si>
    <t xml:space="preserve">      Hàng thủy sản</t>
  </si>
  <si>
    <t xml:space="preserve">     Chất dẻo nguyên liệu</t>
  </si>
  <si>
    <t xml:space="preserve">     Sản phẩm gốm, sứ</t>
  </si>
  <si>
    <t xml:space="preserve">     Hóa chất</t>
  </si>
  <si>
    <t xml:space="preserve">     Dây điện và dây cáp điện</t>
  </si>
  <si>
    <t xml:space="preserve">     Cà phê</t>
  </si>
  <si>
    <t xml:space="preserve">     Sắt, thép</t>
  </si>
  <si>
    <t xml:space="preserve">     Hạt điều</t>
  </si>
  <si>
    <t xml:space="preserve">     Hạt tiêu</t>
  </si>
  <si>
    <t xml:space="preserve">     Cao su</t>
  </si>
  <si>
    <t xml:space="preserve">       Hàng dệt, may</t>
  </si>
  <si>
    <t xml:space="preserve">      Thức ăn gia súc</t>
  </si>
  <si>
    <t xml:space="preserve">      Hóa chất</t>
  </si>
  <si>
    <t xml:space="preserve">      Sản phẩm hóa chất</t>
  </si>
  <si>
    <t xml:space="preserve">      Dược phẩm</t>
  </si>
  <si>
    <t xml:space="preserve">     Thuốc trừ sâu và nguyên liệu</t>
  </si>
  <si>
    <t xml:space="preserve">     Gỗ và sản phẩm từ gỗ</t>
  </si>
  <si>
    <t xml:space="preserve">     Giấy các loại</t>
  </si>
  <si>
    <t xml:space="preserve">     Bông các lọai</t>
  </si>
  <si>
    <t xml:space="preserve">     Xơ, sợi dệt các loại</t>
  </si>
  <si>
    <t xml:space="preserve">     Vải các loại</t>
  </si>
  <si>
    <t xml:space="preserve">     Sắt thép các loại</t>
  </si>
  <si>
    <t xml:space="preserve">     Sản phẩm từ sắt thép</t>
  </si>
  <si>
    <t xml:space="preserve">    Kim loại thường khác</t>
  </si>
  <si>
    <t xml:space="preserve">    Máy móc thiết bị, DCPT khác</t>
  </si>
  <si>
    <t xml:space="preserve">    Linh kiện, phụ tùng ô tô</t>
  </si>
  <si>
    <t xml:space="preserve">     Hàng hóa khác</t>
  </si>
  <si>
    <t xml:space="preserve">     Ngô (bắp)</t>
  </si>
  <si>
    <t xml:space="preserve">     Phân bón các loại</t>
  </si>
  <si>
    <t xml:space="preserve">      Nguyên phụ liệu thuốc lá</t>
  </si>
  <si>
    <t xml:space="preserve">      Khí đốt hóa lỏng</t>
  </si>
  <si>
    <t>Ghi chú: KH năm 2014, chỉ số sản xuất công nghiệp tăng 7,5%-7,7% so năm 2013.</t>
  </si>
  <si>
    <t xml:space="preserve">Ghi chú: KH năm 2014, GTSXCN của tỉnh (giá ss 2010) đạt khoảng 569.300- 574.500 tỷ đồng, tăng 13-14% so năm 2013. </t>
  </si>
  <si>
    <t xml:space="preserve">                                      GTSXCN (giá ss 1994) đạt khoảng 181.900- 183.500 tỷ đồng, tăng 13,5-14,5%</t>
  </si>
  <si>
    <t>Ghi chú: KH năm 2014, TMBL hàng hóa, dịch vụ của tỉnh đạt khoảng 112.400- 114.450 tỷ đồng, tăng 14-16% so năm 2013.</t>
  </si>
  <si>
    <t>Ghi chú: KH năm 2014, Chỉ số giá cả hàng hóa, dịch vụ của tỉnh kiểm soát ở mức tăng bình quân 7-9% so năm 2013</t>
  </si>
  <si>
    <t>T7</t>
  </si>
  <si>
    <t>T8</t>
  </si>
  <si>
    <t>T9</t>
  </si>
  <si>
    <t>T10</t>
  </si>
  <si>
    <t>T11</t>
  </si>
  <si>
    <t>T12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</si>
</sst>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;[Red]#,##0"/>
    <numFmt numFmtId="183" formatCode="#,##0.0;[Red]#,##0.0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"/>
    <numFmt numFmtId="190" formatCode="0.0000"/>
    <numFmt numFmtId="191" formatCode="0.000"/>
    <numFmt numFmtId="192" formatCode="0.000000"/>
    <numFmt numFmtId="193" formatCode="_(* #,##0.0_);_(* \(#,##0.0\);_(* &quot;-&quot;??_);_(@_)"/>
    <numFmt numFmtId="194" formatCode="_(* #,##0_);_(* \(#,##0\);_(* &quot;-&quot;??_);_(@_)"/>
    <numFmt numFmtId="195" formatCode="#,##0.000"/>
    <numFmt numFmtId="196" formatCode="#,##0.0;\-#,##0.0"/>
    <numFmt numFmtId="197" formatCode="#,##0.0000"/>
    <numFmt numFmtId="198" formatCode="_(* #,##0.000_);_(* \(#,##0.000\);_(* &quot;-&quot;??_);_(@_)"/>
    <numFmt numFmtId="199" formatCode="_(* #,##0.0000_);_(* \(#,##0.0000\);_(* &quot;-&quot;??_);_(@_)"/>
  </numFmts>
  <fonts count="73">
    <font>
      <sz val="13"/>
      <name val=".VnTime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3"/>
      <name val=".VnTime"/>
      <family val="2"/>
    </font>
    <font>
      <sz val="13"/>
      <color indexed="8"/>
      <name val=".VnTime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8"/>
      <name val=".VnTime"/>
      <family val="2"/>
    </font>
    <font>
      <b/>
      <i/>
      <sz val="12"/>
      <name val="Times New Roman"/>
      <family val="1"/>
    </font>
    <font>
      <b/>
      <sz val="14"/>
      <name val=".VnTimeH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.VnTim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.VnTime"/>
      <family val="2"/>
    </font>
    <font>
      <sz val="11"/>
      <name val=".VnTime"/>
      <family val="2"/>
    </font>
    <font>
      <sz val="11"/>
      <color indexed="8"/>
      <name val=".VnTime"/>
      <family val="2"/>
    </font>
    <font>
      <sz val="11"/>
      <color indexed="8"/>
      <name val=".VnTimeH"/>
      <family val="2"/>
    </font>
    <font>
      <sz val="11"/>
      <name val=".VnTimeH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0"/>
      <name val=".VnTime"/>
      <family val="2"/>
    </font>
    <font>
      <vertAlign val="superscript"/>
      <sz val="10"/>
      <name val=".VnTime"/>
      <family val="2"/>
    </font>
    <font>
      <sz val="10"/>
      <color indexed="8"/>
      <name val=".VnTime"/>
      <family val="2"/>
    </font>
    <font>
      <vertAlign val="superscript"/>
      <sz val="10"/>
      <color indexed="8"/>
      <name val=".VnTime"/>
      <family val="2"/>
    </font>
    <font>
      <b/>
      <sz val="9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8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68" fillId="27" borderId="10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1" applyNumberFormat="0" applyFill="0" applyAlignment="0" applyProtection="0"/>
    <xf numFmtId="0" fontId="71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 quotePrefix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2" fontId="10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/>
    </xf>
    <xf numFmtId="4" fontId="16" fillId="0" borderId="14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9" fillId="0" borderId="0" xfId="0" applyFont="1" applyAlignment="1">
      <alignment/>
    </xf>
    <xf numFmtId="0" fontId="16" fillId="0" borderId="13" xfId="0" applyFont="1" applyBorder="1" applyAlignment="1">
      <alignment vertical="center"/>
    </xf>
    <xf numFmtId="0" fontId="10" fillId="33" borderId="15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3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16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9" fillId="0" borderId="17" xfId="0" applyFont="1" applyBorder="1" applyAlignment="1">
      <alignment horizontal="centerContinuous" vertical="center"/>
    </xf>
    <xf numFmtId="0" fontId="9" fillId="0" borderId="18" xfId="0" applyFont="1" applyBorder="1" applyAlignment="1">
      <alignment/>
    </xf>
    <xf numFmtId="0" fontId="0" fillId="0" borderId="0" xfId="0" applyBorder="1" applyAlignment="1">
      <alignment/>
    </xf>
    <xf numFmtId="4" fontId="16" fillId="0" borderId="12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 horizontal="centerContinuous" vertical="center"/>
      <protection/>
    </xf>
    <xf numFmtId="0" fontId="18" fillId="0" borderId="0" xfId="0" applyFont="1" applyAlignment="1" applyProtection="1">
      <alignment horizontal="centerContinuous" vertical="center"/>
      <protection/>
    </xf>
    <xf numFmtId="0" fontId="19" fillId="0" borderId="0" xfId="0" applyFont="1" applyAlignment="1" applyProtection="1">
      <alignment horizontal="centerContinuous" vertical="center"/>
      <protection/>
    </xf>
    <xf numFmtId="0" fontId="6" fillId="0" borderId="18" xfId="0" applyFont="1" applyBorder="1" applyAlignment="1" applyProtection="1">
      <alignment horizontal="center" wrapText="1"/>
      <protection/>
    </xf>
    <xf numFmtId="0" fontId="13" fillId="33" borderId="19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right"/>
      <protection/>
    </xf>
    <xf numFmtId="180" fontId="6" fillId="0" borderId="0" xfId="0" applyNumberFormat="1" applyFont="1" applyAlignment="1">
      <alignment/>
    </xf>
    <xf numFmtId="0" fontId="6" fillId="0" borderId="0" xfId="0" applyFont="1" applyAlignment="1" applyProtection="1">
      <alignment horizontal="centerContinuous" vertical="center"/>
      <protection/>
    </xf>
    <xf numFmtId="0" fontId="23" fillId="34" borderId="15" xfId="0" applyFont="1" applyFill="1" applyBorder="1" applyAlignment="1" applyProtection="1">
      <alignment horizontal="center" vertical="center" wrapText="1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4" fillId="34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>
      <alignment horizontal="justify" vertical="center"/>
    </xf>
    <xf numFmtId="0" fontId="13" fillId="0" borderId="20" xfId="0" applyFont="1" applyBorder="1" applyAlignment="1">
      <alignment horizontal="left"/>
    </xf>
    <xf numFmtId="0" fontId="9" fillId="0" borderId="21" xfId="0" applyFont="1" applyBorder="1" applyAlignment="1">
      <alignment/>
    </xf>
    <xf numFmtId="0" fontId="12" fillId="0" borderId="21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13" fillId="0" borderId="21" xfId="0" applyFont="1" applyBorder="1" applyAlignment="1">
      <alignment horizontal="justify" vertical="center"/>
    </xf>
    <xf numFmtId="0" fontId="12" fillId="0" borderId="22" xfId="0" applyFont="1" applyBorder="1" applyAlignment="1">
      <alignment/>
    </xf>
    <xf numFmtId="0" fontId="14" fillId="0" borderId="12" xfId="0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horizontal="justify" wrapText="1"/>
    </xf>
    <xf numFmtId="0" fontId="26" fillId="0" borderId="12" xfId="0" applyFont="1" applyBorder="1" applyAlignment="1">
      <alignment horizontal="justify" wrapText="1"/>
    </xf>
    <xf numFmtId="0" fontId="27" fillId="0" borderId="12" xfId="0" applyFont="1" applyBorder="1" applyAlignment="1">
      <alignment horizontal="justify" wrapText="1"/>
    </xf>
    <xf numFmtId="0" fontId="28" fillId="0" borderId="12" xfId="0" applyFont="1" applyBorder="1" applyAlignment="1" applyProtection="1">
      <alignment horizontal="justify" vertical="center" wrapText="1"/>
      <protection/>
    </xf>
    <xf numFmtId="0" fontId="25" fillId="0" borderId="12" xfId="0" applyFont="1" applyBorder="1" applyAlignment="1" applyProtection="1">
      <alignment horizontal="justify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25" fillId="0" borderId="13" xfId="0" applyFont="1" applyBorder="1" applyAlignment="1" applyProtection="1">
      <alignment horizontal="justify" vertical="center" wrapText="1"/>
      <protection/>
    </xf>
    <xf numFmtId="0" fontId="0" fillId="0" borderId="0" xfId="0" applyFont="1" applyAlignment="1">
      <alignment/>
    </xf>
    <xf numFmtId="3" fontId="29" fillId="0" borderId="14" xfId="0" applyNumberFormat="1" applyFont="1" applyBorder="1" applyAlignment="1">
      <alignment/>
    </xf>
    <xf numFmtId="3" fontId="29" fillId="0" borderId="12" xfId="0" applyNumberFormat="1" applyFont="1" applyBorder="1" applyAlignment="1">
      <alignment/>
    </xf>
    <xf numFmtId="3" fontId="14" fillId="0" borderId="12" xfId="0" applyNumberFormat="1" applyFont="1" applyBorder="1" applyAlignment="1" quotePrefix="1">
      <alignment/>
    </xf>
    <xf numFmtId="3" fontId="30" fillId="0" borderId="12" xfId="43" applyNumberFormat="1" applyFont="1" applyBorder="1" applyAlignment="1">
      <alignment/>
    </xf>
    <xf numFmtId="3" fontId="14" fillId="0" borderId="13" xfId="0" applyNumberFormat="1" applyFont="1" applyBorder="1" applyAlignment="1" quotePrefix="1">
      <alignment/>
    </xf>
    <xf numFmtId="0" fontId="23" fillId="34" borderId="23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Border="1" applyAlignment="1">
      <alignment horizontal="center" vertical="center" wrapText="1"/>
    </xf>
    <xf numFmtId="4" fontId="9" fillId="0" borderId="0" xfId="60" applyNumberFormat="1" applyFont="1" applyBorder="1" applyAlignment="1">
      <alignment horizontal="right"/>
      <protection/>
    </xf>
    <xf numFmtId="4" fontId="6" fillId="0" borderId="0" xfId="60" applyNumberFormat="1" applyFont="1" applyBorder="1">
      <alignment/>
      <protection/>
    </xf>
    <xf numFmtId="4" fontId="72" fillId="0" borderId="0" xfId="0" applyNumberFormat="1" applyFont="1" applyBorder="1" applyAlignment="1">
      <alignment/>
    </xf>
    <xf numFmtId="3" fontId="9" fillId="0" borderId="14" xfId="0" applyNumberFormat="1" applyFont="1" applyBorder="1" applyAlignment="1" applyProtection="1">
      <alignment horizontal="right"/>
      <protection/>
    </xf>
    <xf numFmtId="3" fontId="9" fillId="0" borderId="12" xfId="0" applyNumberFormat="1" applyFont="1" applyBorder="1" applyAlignment="1" applyProtection="1">
      <alignment horizontal="right"/>
      <protection/>
    </xf>
    <xf numFmtId="3" fontId="6" fillId="0" borderId="12" xfId="0" applyNumberFormat="1" applyFont="1" applyBorder="1" applyAlignment="1" applyProtection="1">
      <alignment horizontal="right"/>
      <protection/>
    </xf>
    <xf numFmtId="0" fontId="13" fillId="33" borderId="23" xfId="0" applyFont="1" applyFill="1" applyBorder="1" applyAlignment="1" applyProtection="1">
      <alignment horizontal="center" vertical="center" wrapText="1"/>
      <protection/>
    </xf>
    <xf numFmtId="0" fontId="13" fillId="33" borderId="24" xfId="0" applyFont="1" applyFill="1" applyBorder="1" applyAlignment="1" applyProtection="1">
      <alignment horizontal="center" vertical="center" wrapText="1"/>
      <protection/>
    </xf>
    <xf numFmtId="0" fontId="13" fillId="33" borderId="15" xfId="0" applyFont="1" applyFill="1" applyBorder="1" applyAlignment="1" applyProtection="1">
      <alignment horizontal="center" vertical="center" wrapText="1"/>
      <protection/>
    </xf>
    <xf numFmtId="39" fontId="10" fillId="0" borderId="25" xfId="0" applyNumberFormat="1" applyFont="1" applyBorder="1" applyAlignment="1" applyProtection="1">
      <alignment horizontal="right" vertical="center"/>
      <protection/>
    </xf>
    <xf numFmtId="181" fontId="14" fillId="0" borderId="26" xfId="0" applyNumberFormat="1" applyFont="1" applyFill="1" applyBorder="1" applyAlignment="1" applyProtection="1">
      <alignment horizontal="right"/>
      <protection/>
    </xf>
    <xf numFmtId="39" fontId="14" fillId="0" borderId="26" xfId="0" applyNumberFormat="1" applyFont="1" applyBorder="1" applyAlignment="1" applyProtection="1">
      <alignment horizontal="right" vertical="center"/>
      <protection/>
    </xf>
    <xf numFmtId="39" fontId="14" fillId="0" borderId="27" xfId="0" applyNumberFormat="1" applyFont="1" applyBorder="1" applyAlignment="1" applyProtection="1">
      <alignment horizontal="right" vertical="center"/>
      <protection/>
    </xf>
    <xf numFmtId="180" fontId="9" fillId="0" borderId="14" xfId="0" applyNumberFormat="1" applyFont="1" applyBorder="1" applyAlignment="1" applyProtection="1">
      <alignment horizontal="right"/>
      <protection/>
    </xf>
    <xf numFmtId="180" fontId="6" fillId="0" borderId="12" xfId="0" applyNumberFormat="1" applyFont="1" applyBorder="1" applyAlignment="1" applyProtection="1">
      <alignment horizontal="right"/>
      <protection/>
    </xf>
    <xf numFmtId="180" fontId="9" fillId="0" borderId="12" xfId="0" applyNumberFormat="1" applyFont="1" applyBorder="1" applyAlignment="1" applyProtection="1">
      <alignment horizontal="right"/>
      <protection/>
    </xf>
    <xf numFmtId="3" fontId="6" fillId="0" borderId="13" xfId="0" applyNumberFormat="1" applyFont="1" applyBorder="1" applyAlignment="1" applyProtection="1">
      <alignment horizontal="right"/>
      <protection/>
    </xf>
    <xf numFmtId="180" fontId="6" fillId="0" borderId="13" xfId="0" applyNumberFormat="1" applyFont="1" applyBorder="1" applyAlignment="1" applyProtection="1">
      <alignment horizontal="right"/>
      <protection/>
    </xf>
    <xf numFmtId="194" fontId="14" fillId="33" borderId="28" xfId="43" applyNumberFormat="1" applyFont="1" applyFill="1" applyBorder="1" applyAlignment="1">
      <alignment horizontal="center" vertical="center" wrapText="1"/>
    </xf>
    <xf numFmtId="3" fontId="31" fillId="0" borderId="14" xfId="43" applyNumberFormat="1" applyFont="1" applyBorder="1" applyAlignment="1">
      <alignment horizontal="center"/>
    </xf>
    <xf numFmtId="3" fontId="36" fillId="0" borderId="12" xfId="43" applyNumberFormat="1" applyFont="1" applyBorder="1" applyAlignment="1">
      <alignment horizontal="center"/>
    </xf>
    <xf numFmtId="2" fontId="14" fillId="0" borderId="12" xfId="0" applyNumberFormat="1" applyFont="1" applyBorder="1" applyAlignment="1" quotePrefix="1">
      <alignment/>
    </xf>
    <xf numFmtId="3" fontId="31" fillId="0" borderId="12" xfId="43" applyNumberFormat="1" applyFont="1" applyBorder="1" applyAlignment="1">
      <alignment horizontal="center"/>
    </xf>
    <xf numFmtId="2" fontId="14" fillId="0" borderId="13" xfId="0" applyNumberFormat="1" applyFont="1" applyBorder="1" applyAlignment="1" quotePrefix="1">
      <alignment/>
    </xf>
    <xf numFmtId="3" fontId="31" fillId="0" borderId="13" xfId="43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2" fontId="10" fillId="0" borderId="12" xfId="0" applyNumberFormat="1" applyFont="1" applyBorder="1" applyAlignment="1">
      <alignment/>
    </xf>
    <xf numFmtId="194" fontId="14" fillId="33" borderId="15" xfId="43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14" fillId="0" borderId="14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>
      <alignment horizontal="justify" wrapText="1"/>
    </xf>
    <xf numFmtId="0" fontId="32" fillId="0" borderId="14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2" fillId="0" borderId="12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32" fillId="0" borderId="13" xfId="0" applyFont="1" applyBorder="1" applyAlignment="1" applyProtection="1">
      <alignment horizontal="center" vertical="center" wrapText="1"/>
      <protection/>
    </xf>
    <xf numFmtId="37" fontId="14" fillId="0" borderId="14" xfId="0" applyNumberFormat="1" applyFont="1" applyBorder="1" applyAlignment="1" applyProtection="1">
      <alignment horizontal="right" vertical="center"/>
      <protection/>
    </xf>
    <xf numFmtId="196" fontId="14" fillId="0" borderId="14" xfId="0" applyNumberFormat="1" applyFont="1" applyBorder="1" applyAlignment="1" applyProtection="1">
      <alignment horizontal="right" vertical="center"/>
      <protection/>
    </xf>
    <xf numFmtId="37" fontId="14" fillId="0" borderId="12" xfId="0" applyNumberFormat="1" applyFont="1" applyBorder="1" applyAlignment="1" applyProtection="1">
      <alignment horizontal="right" vertical="center"/>
      <protection/>
    </xf>
    <xf numFmtId="196" fontId="14" fillId="0" borderId="12" xfId="0" applyNumberFormat="1" applyFont="1" applyBorder="1" applyAlignment="1" applyProtection="1">
      <alignment horizontal="right" vertical="center"/>
      <protection/>
    </xf>
    <xf numFmtId="37" fontId="14" fillId="0" borderId="13" xfId="0" applyNumberFormat="1" applyFont="1" applyBorder="1" applyAlignment="1" applyProtection="1">
      <alignment horizontal="right" vertical="center"/>
      <protection/>
    </xf>
    <xf numFmtId="196" fontId="14" fillId="0" borderId="13" xfId="0" applyNumberFormat="1" applyFont="1" applyBorder="1" applyAlignment="1" applyProtection="1">
      <alignment horizontal="right" vertical="center"/>
      <protection/>
    </xf>
    <xf numFmtId="180" fontId="10" fillId="0" borderId="14" xfId="0" applyNumberFormat="1" applyFont="1" applyBorder="1" applyAlignment="1">
      <alignment/>
    </xf>
    <xf numFmtId="180" fontId="10" fillId="0" borderId="12" xfId="0" applyNumberFormat="1" applyFont="1" applyBorder="1" applyAlignment="1">
      <alignment/>
    </xf>
    <xf numFmtId="180" fontId="14" fillId="0" borderId="12" xfId="0" applyNumberFormat="1" applyFont="1" applyBorder="1" applyAlignment="1">
      <alignment/>
    </xf>
    <xf numFmtId="180" fontId="14" fillId="0" borderId="12" xfId="0" applyNumberFormat="1" applyFont="1" applyBorder="1" applyAlignment="1">
      <alignment/>
    </xf>
    <xf numFmtId="180" fontId="14" fillId="0" borderId="13" xfId="0" applyNumberFormat="1" applyFont="1" applyBorder="1" applyAlignment="1">
      <alignment/>
    </xf>
    <xf numFmtId="180" fontId="14" fillId="0" borderId="13" xfId="0" applyNumberFormat="1" applyFont="1" applyBorder="1" applyAlignment="1">
      <alignment/>
    </xf>
    <xf numFmtId="180" fontId="9" fillId="0" borderId="14" xfId="0" applyNumberFormat="1" applyFont="1" applyBorder="1" applyAlignment="1">
      <alignment/>
    </xf>
    <xf numFmtId="180" fontId="9" fillId="0" borderId="12" xfId="60" applyNumberFormat="1" applyFont="1" applyBorder="1" applyAlignment="1">
      <alignment horizontal="right"/>
      <protection/>
    </xf>
    <xf numFmtId="180" fontId="6" fillId="0" borderId="12" xfId="60" applyNumberFormat="1" applyFont="1" applyBorder="1">
      <alignment/>
      <protection/>
    </xf>
    <xf numFmtId="180" fontId="9" fillId="0" borderId="12" xfId="60" applyNumberFormat="1" applyFont="1" applyBorder="1">
      <alignment/>
      <protection/>
    </xf>
    <xf numFmtId="2" fontId="22" fillId="33" borderId="12" xfId="0" applyNumberFormat="1" applyFont="1" applyFill="1" applyBorder="1" applyAlignment="1">
      <alignment horizontal="left" vertical="center"/>
    </xf>
    <xf numFmtId="2" fontId="22" fillId="33" borderId="12" xfId="0" applyNumberFormat="1" applyFont="1" applyFill="1" applyBorder="1" applyAlignment="1">
      <alignment horizontal="center" vertical="center"/>
    </xf>
    <xf numFmtId="2" fontId="22" fillId="33" borderId="12" xfId="0" applyNumberFormat="1" applyFont="1" applyFill="1" applyBorder="1" applyAlignment="1">
      <alignment horizontal="left" vertical="center" wrapText="1"/>
    </xf>
    <xf numFmtId="0" fontId="22" fillId="33" borderId="12" xfId="0" applyFont="1" applyFill="1" applyBorder="1" applyAlignment="1">
      <alignment horizontal="left" vertical="center"/>
    </xf>
    <xf numFmtId="0" fontId="22" fillId="33" borderId="12" xfId="0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183" fontId="22" fillId="33" borderId="12" xfId="0" applyNumberFormat="1" applyFont="1" applyFill="1" applyBorder="1" applyAlignment="1">
      <alignment horizontal="center"/>
    </xf>
    <xf numFmtId="183" fontId="22" fillId="33" borderId="12" xfId="0" applyNumberFormat="1" applyFont="1" applyFill="1" applyBorder="1" applyAlignment="1" quotePrefix="1">
      <alignment horizontal="center"/>
    </xf>
    <xf numFmtId="180" fontId="6" fillId="0" borderId="13" xfId="60" applyNumberFormat="1" applyFont="1" applyBorder="1">
      <alignment/>
      <protection/>
    </xf>
    <xf numFmtId="0" fontId="37" fillId="0" borderId="0" xfId="0" applyFont="1" applyAlignment="1" applyProtection="1">
      <alignment vertical="center"/>
      <protection/>
    </xf>
    <xf numFmtId="0" fontId="37" fillId="0" borderId="19" xfId="0" applyFont="1" applyFill="1" applyBorder="1" applyAlignment="1">
      <alignment/>
    </xf>
    <xf numFmtId="183" fontId="37" fillId="33" borderId="19" xfId="0" applyNumberFormat="1" applyFont="1" applyFill="1" applyBorder="1" applyAlignment="1">
      <alignment/>
    </xf>
    <xf numFmtId="3" fontId="21" fillId="0" borderId="14" xfId="43" applyNumberFormat="1" applyFont="1" applyBorder="1" applyAlignment="1" quotePrefix="1">
      <alignment horizontal="right"/>
    </xf>
    <xf numFmtId="4" fontId="21" fillId="0" borderId="14" xfId="43" applyNumberFormat="1" applyFont="1" applyBorder="1" applyAlignment="1" quotePrefix="1">
      <alignment horizontal="right"/>
    </xf>
    <xf numFmtId="180" fontId="21" fillId="0" borderId="14" xfId="43" applyNumberFormat="1" applyFont="1" applyBorder="1" applyAlignment="1" quotePrefix="1">
      <alignment horizontal="right"/>
    </xf>
    <xf numFmtId="3" fontId="21" fillId="0" borderId="12" xfId="43" applyNumberFormat="1" applyFont="1" applyBorder="1" applyAlignment="1" quotePrefix="1">
      <alignment horizontal="right"/>
    </xf>
    <xf numFmtId="4" fontId="21" fillId="0" borderId="12" xfId="43" applyNumberFormat="1" applyFont="1" applyBorder="1" applyAlignment="1" quotePrefix="1">
      <alignment horizontal="right"/>
    </xf>
    <xf numFmtId="180" fontId="21" fillId="0" borderId="12" xfId="43" applyNumberFormat="1" applyFont="1" applyBorder="1" applyAlignment="1" quotePrefix="1">
      <alignment horizontal="right"/>
    </xf>
    <xf numFmtId="3" fontId="22" fillId="0" borderId="12" xfId="43" applyNumberFormat="1" applyFont="1" applyBorder="1" applyAlignment="1" quotePrefix="1">
      <alignment horizontal="right"/>
    </xf>
    <xf numFmtId="4" fontId="22" fillId="0" borderId="12" xfId="43" applyNumberFormat="1" applyFont="1" applyBorder="1" applyAlignment="1" quotePrefix="1">
      <alignment horizontal="right"/>
    </xf>
    <xf numFmtId="180" fontId="22" fillId="0" borderId="12" xfId="43" applyNumberFormat="1" applyFont="1" applyBorder="1" applyAlignment="1" quotePrefix="1">
      <alignment horizontal="right"/>
    </xf>
    <xf numFmtId="4" fontId="21" fillId="0" borderId="12" xfId="43" applyNumberFormat="1" applyFont="1" applyBorder="1" applyAlignment="1">
      <alignment horizontal="right"/>
    </xf>
    <xf numFmtId="3" fontId="22" fillId="0" borderId="12" xfId="43" applyNumberFormat="1" applyFont="1" applyBorder="1" applyAlignment="1" quotePrefix="1">
      <alignment horizontal="right"/>
    </xf>
    <xf numFmtId="0" fontId="32" fillId="0" borderId="12" xfId="0" applyFont="1" applyBorder="1" applyAlignment="1">
      <alignment/>
    </xf>
    <xf numFmtId="3" fontId="22" fillId="0" borderId="13" xfId="43" applyNumberFormat="1" applyFont="1" applyBorder="1" applyAlignment="1" quotePrefix="1">
      <alignment horizontal="right"/>
    </xf>
    <xf numFmtId="4" fontId="22" fillId="0" borderId="13" xfId="43" applyNumberFormat="1" applyFont="1" applyBorder="1" applyAlignment="1" quotePrefix="1">
      <alignment horizontal="right"/>
    </xf>
    <xf numFmtId="0" fontId="32" fillId="0" borderId="13" xfId="0" applyFont="1" applyBorder="1" applyAlignment="1">
      <alignment/>
    </xf>
    <xf numFmtId="180" fontId="22" fillId="0" borderId="13" xfId="43" applyNumberFormat="1" applyFont="1" applyBorder="1" applyAlignment="1" quotePrefix="1">
      <alignment horizontal="right"/>
    </xf>
    <xf numFmtId="0" fontId="13" fillId="33" borderId="23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>
      <alignment/>
    </xf>
    <xf numFmtId="0" fontId="13" fillId="33" borderId="24" xfId="0" applyFont="1" applyFill="1" applyBorder="1" applyAlignment="1" applyProtection="1">
      <alignment horizontal="center" vertical="center" wrapText="1"/>
      <protection/>
    </xf>
    <xf numFmtId="0" fontId="13" fillId="33" borderId="16" xfId="0" applyFont="1" applyFill="1" applyBorder="1" applyAlignment="1" applyProtection="1">
      <alignment horizontal="center" vertical="center"/>
      <protection/>
    </xf>
    <xf numFmtId="0" fontId="13" fillId="33" borderId="17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3" fillId="33" borderId="16" xfId="0" applyFont="1" applyFill="1" applyBorder="1" applyAlignment="1" applyProtection="1">
      <alignment horizontal="center" vertical="center" wrapText="1"/>
      <protection/>
    </xf>
    <xf numFmtId="0" fontId="13" fillId="33" borderId="4" xfId="0" applyFont="1" applyFill="1" applyBorder="1" applyAlignment="1" applyProtection="1">
      <alignment horizontal="center" vertical="center" wrapText="1"/>
      <protection/>
    </xf>
    <xf numFmtId="0" fontId="13" fillId="33" borderId="17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>
      <alignment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3" fontId="10" fillId="33" borderId="15" xfId="0" applyNumberFormat="1" applyFont="1" applyFill="1" applyBorder="1" applyAlignment="1">
      <alignment horizontal="center" vertical="center" wrapText="1"/>
    </xf>
    <xf numFmtId="194" fontId="10" fillId="33" borderId="16" xfId="43" applyNumberFormat="1" applyFont="1" applyFill="1" applyBorder="1" applyAlignment="1">
      <alignment horizontal="center" vertical="center" wrapText="1"/>
    </xf>
    <xf numFmtId="194" fontId="10" fillId="33" borderId="17" xfId="43" applyNumberFormat="1" applyFont="1" applyFill="1" applyBorder="1" applyAlignment="1">
      <alignment horizontal="center" vertical="center" wrapText="1"/>
    </xf>
    <xf numFmtId="193" fontId="36" fillId="33" borderId="16" xfId="43" applyNumberFormat="1" applyFont="1" applyFill="1" applyBorder="1" applyAlignment="1">
      <alignment horizontal="center" vertical="center" wrapText="1"/>
    </xf>
    <xf numFmtId="193" fontId="36" fillId="33" borderId="4" xfId="43" applyNumberFormat="1" applyFont="1" applyFill="1" applyBorder="1" applyAlignment="1">
      <alignment horizontal="center" vertical="center" wrapText="1"/>
    </xf>
    <xf numFmtId="193" fontId="36" fillId="33" borderId="17" xfId="43" applyNumberFormat="1" applyFont="1" applyFill="1" applyBorder="1" applyAlignment="1">
      <alignment horizontal="center" vertical="center" wrapText="1"/>
    </xf>
    <xf numFmtId="194" fontId="10" fillId="33" borderId="4" xfId="43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80" fontId="8" fillId="0" borderId="0" xfId="0" applyNumberFormat="1" applyFont="1" applyAlignment="1">
      <alignment/>
    </xf>
    <xf numFmtId="180" fontId="11" fillId="0" borderId="0" xfId="0" applyNumberFormat="1" applyFont="1" applyAlignment="1">
      <alignment/>
    </xf>
  </cellXfs>
  <cellStyles count="53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201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OCAO_TAILIEU\N&#259;m2014\Thang%206\CTKe\GTSX-GTSS-SoCT-06-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OCAO_TAILIEU\N&#259;m2014\Thang%206\CTKe\SXSPchuyeu-06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TSX- GIA TT-in"/>
      <sheetName val="GTSX- GIA ss"/>
    </sheetNames>
    <sheetDataSet>
      <sheetData sheetId="0">
        <row r="13">
          <cell r="C13">
            <v>177929.26</v>
          </cell>
          <cell r="D13">
            <v>180256</v>
          </cell>
          <cell r="E13">
            <v>857197.1754000001</v>
          </cell>
          <cell r="F13">
            <v>126067.49</v>
          </cell>
          <cell r="G13">
            <v>676432.3449</v>
          </cell>
        </row>
        <row r="14">
          <cell r="C14">
            <v>38574466.49</v>
          </cell>
          <cell r="D14">
            <v>40145289</v>
          </cell>
          <cell r="E14">
            <v>208914741.09350002</v>
          </cell>
          <cell r="F14">
            <v>34931191.91</v>
          </cell>
          <cell r="G14">
            <v>186518548.34969</v>
          </cell>
        </row>
        <row r="15">
          <cell r="C15">
            <v>500263</v>
          </cell>
          <cell r="D15">
            <v>471256</v>
          </cell>
          <cell r="E15">
            <v>2430953.1664</v>
          </cell>
          <cell r="F15">
            <v>359809.51</v>
          </cell>
          <cell r="G15">
            <v>2308068.2697</v>
          </cell>
        </row>
        <row r="16">
          <cell r="C16">
            <v>68431.55</v>
          </cell>
          <cell r="D16">
            <v>70591</v>
          </cell>
          <cell r="E16">
            <v>365229.42147</v>
          </cell>
          <cell r="F16">
            <v>58097.3</v>
          </cell>
          <cell r="G16">
            <v>312740.78229</v>
          </cell>
        </row>
      </sheetData>
      <sheetData sheetId="1">
        <row r="13">
          <cell r="C13">
            <v>99324.13754605336</v>
          </cell>
          <cell r="D13">
            <v>100622.97644300546</v>
          </cell>
          <cell r="E13">
            <v>480185.8023665532</v>
          </cell>
          <cell r="F13">
            <v>72606</v>
          </cell>
          <cell r="G13">
            <v>434703.153518688</v>
          </cell>
        </row>
        <row r="14">
          <cell r="C14">
            <v>30918937.552100033</v>
          </cell>
          <cell r="D14">
            <v>32178012.984931067</v>
          </cell>
          <cell r="E14">
            <v>167195944.2243508</v>
          </cell>
          <cell r="F14">
            <v>28170316.05645161</v>
          </cell>
          <cell r="G14">
            <v>152434250.04060966</v>
          </cell>
        </row>
        <row r="15">
          <cell r="C15">
            <v>361644.61794260103</v>
          </cell>
          <cell r="D15">
            <v>340675.19699269865</v>
          </cell>
          <cell r="E15">
            <v>1766672.9539133138</v>
          </cell>
          <cell r="F15">
            <v>293889</v>
          </cell>
          <cell r="G15">
            <v>1966234.88086745</v>
          </cell>
        </row>
        <row r="16">
          <cell r="C16">
            <v>50821.79725213517</v>
          </cell>
          <cell r="D16">
            <v>52425.547716301524</v>
          </cell>
          <cell r="E16">
            <v>271355.3891554876</v>
          </cell>
          <cell r="F16">
            <v>44210</v>
          </cell>
          <cell r="G16">
            <v>242308.569548021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</sheetNames>
    <sheetDataSet>
      <sheetData sheetId="0">
        <row r="12">
          <cell r="E12">
            <v>748009.725338929</v>
          </cell>
          <cell r="F12">
            <v>763888.892071759</v>
          </cell>
          <cell r="G12">
            <v>3644644.45963046</v>
          </cell>
          <cell r="H12">
            <v>387144.446057546</v>
          </cell>
          <cell r="I12">
            <v>2266483.34277701</v>
          </cell>
        </row>
        <row r="13">
          <cell r="E13">
            <v>304527.863860199</v>
          </cell>
          <cell r="F13">
            <v>294262.290257995</v>
          </cell>
          <cell r="G13">
            <v>2034722.91746356</v>
          </cell>
          <cell r="H13">
            <v>525626.220891373</v>
          </cell>
          <cell r="I13">
            <v>2943660.13207115</v>
          </cell>
        </row>
        <row r="14">
          <cell r="E14">
            <v>5257</v>
          </cell>
          <cell r="F14">
            <v>5310</v>
          </cell>
          <cell r="G14">
            <v>31410.88</v>
          </cell>
          <cell r="H14">
            <v>7200</v>
          </cell>
          <cell r="I14">
            <v>34550</v>
          </cell>
        </row>
        <row r="15">
          <cell r="E15">
            <v>1712.38239054759</v>
          </cell>
          <cell r="F15">
            <v>2267.45549595815</v>
          </cell>
          <cell r="G15">
            <v>12364.4751297797</v>
          </cell>
          <cell r="H15">
            <v>1134.73550597728</v>
          </cell>
          <cell r="I15">
            <v>9984.15073802275</v>
          </cell>
        </row>
        <row r="16">
          <cell r="E16">
            <v>17760</v>
          </cell>
          <cell r="F16">
            <v>17907</v>
          </cell>
          <cell r="G16">
            <v>102201</v>
          </cell>
          <cell r="H16">
            <v>16707</v>
          </cell>
          <cell r="I16">
            <v>101848</v>
          </cell>
        </row>
        <row r="17">
          <cell r="E17">
            <v>137808</v>
          </cell>
          <cell r="F17">
            <v>140300</v>
          </cell>
          <cell r="G17">
            <v>795869</v>
          </cell>
          <cell r="H17">
            <v>152386</v>
          </cell>
          <cell r="I17">
            <v>856492</v>
          </cell>
        </row>
        <row r="18">
          <cell r="E18">
            <v>111384</v>
          </cell>
          <cell r="F18">
            <v>105627</v>
          </cell>
          <cell r="G18">
            <v>638940</v>
          </cell>
          <cell r="H18">
            <v>116347</v>
          </cell>
          <cell r="I18">
            <v>605477</v>
          </cell>
        </row>
        <row r="19">
          <cell r="E19">
            <v>42577</v>
          </cell>
          <cell r="F19">
            <v>43765</v>
          </cell>
          <cell r="G19">
            <v>209105</v>
          </cell>
          <cell r="H19">
            <v>41163</v>
          </cell>
          <cell r="I19">
            <v>199696.5</v>
          </cell>
        </row>
        <row r="20">
          <cell r="E20">
            <v>2034.97345378334</v>
          </cell>
          <cell r="F20">
            <v>2048.22668527631</v>
          </cell>
          <cell r="G20">
            <v>10859.4569174897</v>
          </cell>
          <cell r="H20">
            <v>2077.34764938403</v>
          </cell>
          <cell r="I20">
            <v>11035.3272994013</v>
          </cell>
        </row>
        <row r="21">
          <cell r="E21">
            <v>7869</v>
          </cell>
          <cell r="F21">
            <v>8000</v>
          </cell>
          <cell r="G21">
            <v>41658</v>
          </cell>
          <cell r="H21">
            <v>7511</v>
          </cell>
          <cell r="I21">
            <v>42697</v>
          </cell>
        </row>
        <row r="22">
          <cell r="E22">
            <v>17057</v>
          </cell>
          <cell r="F22">
            <v>17652</v>
          </cell>
          <cell r="G22">
            <v>121783</v>
          </cell>
          <cell r="H22">
            <v>24617</v>
          </cell>
          <cell r="I22">
            <v>130930</v>
          </cell>
        </row>
        <row r="23">
          <cell r="E23">
            <v>5500</v>
          </cell>
          <cell r="F23">
            <v>6000</v>
          </cell>
          <cell r="G23">
            <v>37770</v>
          </cell>
          <cell r="H23">
            <v>6600</v>
          </cell>
          <cell r="I23">
            <v>29196</v>
          </cell>
        </row>
        <row r="24">
          <cell r="E24">
            <v>22</v>
          </cell>
          <cell r="F24">
            <v>22</v>
          </cell>
          <cell r="G24">
            <v>143.3</v>
          </cell>
          <cell r="H24">
            <v>27.1</v>
          </cell>
          <cell r="I24">
            <v>131.1</v>
          </cell>
        </row>
        <row r="25">
          <cell r="E25">
            <v>24131</v>
          </cell>
          <cell r="F25">
            <v>26500</v>
          </cell>
          <cell r="G25">
            <v>121949</v>
          </cell>
          <cell r="H25">
            <v>26043</v>
          </cell>
          <cell r="I25">
            <v>122327</v>
          </cell>
        </row>
        <row r="26">
          <cell r="E26">
            <v>135.1</v>
          </cell>
          <cell r="F26">
            <v>140</v>
          </cell>
          <cell r="G26">
            <v>890.7</v>
          </cell>
          <cell r="H26">
            <v>101.95</v>
          </cell>
          <cell r="I26">
            <v>715.9</v>
          </cell>
        </row>
        <row r="27">
          <cell r="E27">
            <v>1143</v>
          </cell>
          <cell r="F27">
            <v>1100</v>
          </cell>
          <cell r="G27">
            <v>6894</v>
          </cell>
          <cell r="H27">
            <v>1181</v>
          </cell>
          <cell r="I27">
            <v>6994</v>
          </cell>
        </row>
        <row r="28">
          <cell r="E28">
            <v>0.328927038714841</v>
          </cell>
          <cell r="F28">
            <v>0.411158798393551</v>
          </cell>
          <cell r="G28">
            <v>1.17180257542162</v>
          </cell>
          <cell r="H28">
            <v>0.0616738197590327</v>
          </cell>
          <cell r="I28">
            <v>0.277532188915647</v>
          </cell>
        </row>
        <row r="29">
          <cell r="E29">
            <v>48.0924855624765</v>
          </cell>
          <cell r="F29">
            <v>54.1040462577861</v>
          </cell>
          <cell r="G29">
            <v>262.224277529403</v>
          </cell>
          <cell r="H29">
            <v>39.6763005890431</v>
          </cell>
          <cell r="I29">
            <v>180.779653229349</v>
          </cell>
        </row>
        <row r="30">
          <cell r="E30">
            <v>1133.67915687977</v>
          </cell>
          <cell r="F30">
            <v>1170.08169861444</v>
          </cell>
          <cell r="G30">
            <v>6639.57359494712</v>
          </cell>
          <cell r="H30">
            <v>1157.38081180042</v>
          </cell>
          <cell r="I30">
            <v>5614.08199204693</v>
          </cell>
        </row>
        <row r="31">
          <cell r="E31">
            <v>103.842339524815</v>
          </cell>
          <cell r="F31">
            <v>108.169103671682</v>
          </cell>
          <cell r="G31">
            <v>691.308741565721</v>
          </cell>
          <cell r="H31">
            <v>108.385441879026</v>
          </cell>
          <cell r="I31">
            <v>634.62813124176</v>
          </cell>
        </row>
        <row r="32">
          <cell r="E32">
            <v>809.323572959371</v>
          </cell>
          <cell r="F32">
            <v>812.857737033429</v>
          </cell>
          <cell r="G32">
            <v>3272.63593257807</v>
          </cell>
          <cell r="H32">
            <v>531.167189510605</v>
          </cell>
          <cell r="I32">
            <v>2333.46717153779</v>
          </cell>
        </row>
        <row r="33">
          <cell r="E33">
            <v>1020.66704718102</v>
          </cell>
          <cell r="F33">
            <v>1031.7172317412</v>
          </cell>
          <cell r="G33">
            <v>6014.70045752704</v>
          </cell>
          <cell r="H33">
            <v>1549.65588235255</v>
          </cell>
          <cell r="I33">
            <v>5596.70347614146</v>
          </cell>
        </row>
        <row r="34">
          <cell r="E34">
            <v>1030</v>
          </cell>
          <cell r="F34">
            <v>1070</v>
          </cell>
          <cell r="G34">
            <v>5681</v>
          </cell>
          <cell r="H34">
            <v>844</v>
          </cell>
          <cell r="I34">
            <v>5687</v>
          </cell>
        </row>
        <row r="35">
          <cell r="E35">
            <v>1320</v>
          </cell>
          <cell r="F35">
            <v>1200</v>
          </cell>
          <cell r="G35">
            <v>8172</v>
          </cell>
          <cell r="H35">
            <v>1514</v>
          </cell>
          <cell r="I35">
            <v>7482</v>
          </cell>
        </row>
        <row r="36">
          <cell r="E36">
            <v>1248</v>
          </cell>
          <cell r="F36">
            <v>1280</v>
          </cell>
          <cell r="G36">
            <v>6499.7</v>
          </cell>
          <cell r="H36">
            <v>907.3</v>
          </cell>
          <cell r="I36">
            <v>5130.6</v>
          </cell>
        </row>
        <row r="37">
          <cell r="E37">
            <v>2324</v>
          </cell>
          <cell r="F37">
            <v>2560</v>
          </cell>
          <cell r="G37">
            <v>19656</v>
          </cell>
          <cell r="H37">
            <v>4050</v>
          </cell>
          <cell r="I37">
            <v>21435</v>
          </cell>
        </row>
        <row r="38">
          <cell r="E38">
            <v>124</v>
          </cell>
          <cell r="F38">
            <v>122</v>
          </cell>
          <cell r="G38">
            <v>667</v>
          </cell>
          <cell r="H38">
            <v>41</v>
          </cell>
          <cell r="I38">
            <v>419.7</v>
          </cell>
        </row>
        <row r="39">
          <cell r="E39">
            <v>58</v>
          </cell>
          <cell r="F39">
            <v>60</v>
          </cell>
          <cell r="G39">
            <v>119.8</v>
          </cell>
          <cell r="I39">
            <v>14.16</v>
          </cell>
        </row>
        <row r="40">
          <cell r="E40">
            <v>2715</v>
          </cell>
          <cell r="F40">
            <v>2708</v>
          </cell>
          <cell r="G40">
            <v>14353</v>
          </cell>
          <cell r="H40">
            <v>1833.41</v>
          </cell>
          <cell r="I40">
            <v>11150.97</v>
          </cell>
        </row>
        <row r="41">
          <cell r="E41">
            <v>5804.5</v>
          </cell>
          <cell r="F41">
            <v>6052</v>
          </cell>
          <cell r="G41">
            <v>33311.15</v>
          </cell>
          <cell r="H41">
            <v>4710</v>
          </cell>
          <cell r="I41">
            <v>22419.5</v>
          </cell>
        </row>
        <row r="42">
          <cell r="E42">
            <v>2008</v>
          </cell>
          <cell r="F42">
            <v>2025</v>
          </cell>
          <cell r="G42">
            <v>10660.62</v>
          </cell>
          <cell r="H42">
            <v>1460</v>
          </cell>
          <cell r="I42">
            <v>8517.77</v>
          </cell>
        </row>
        <row r="43">
          <cell r="E43">
            <v>1535</v>
          </cell>
          <cell r="F43">
            <v>1550</v>
          </cell>
          <cell r="G43">
            <v>8593</v>
          </cell>
          <cell r="H43">
            <v>1385</v>
          </cell>
          <cell r="I43">
            <v>7429</v>
          </cell>
        </row>
        <row r="44">
          <cell r="E44">
            <v>31</v>
          </cell>
          <cell r="F44">
            <v>32</v>
          </cell>
          <cell r="G44">
            <v>1901</v>
          </cell>
          <cell r="H44">
            <v>446</v>
          </cell>
          <cell r="I44">
            <v>1724</v>
          </cell>
        </row>
        <row r="45">
          <cell r="E45">
            <v>539</v>
          </cell>
          <cell r="F45">
            <v>655</v>
          </cell>
          <cell r="G45">
            <v>4086</v>
          </cell>
          <cell r="H45">
            <v>1749</v>
          </cell>
          <cell r="I45">
            <v>8381</v>
          </cell>
        </row>
        <row r="46">
          <cell r="E46">
            <v>7500</v>
          </cell>
          <cell r="F46">
            <v>7500</v>
          </cell>
          <cell r="G46">
            <v>44400</v>
          </cell>
          <cell r="H46">
            <v>8659</v>
          </cell>
          <cell r="I46">
            <v>56042</v>
          </cell>
        </row>
        <row r="47">
          <cell r="E47">
            <v>26060</v>
          </cell>
          <cell r="F47">
            <v>16800</v>
          </cell>
          <cell r="G47">
            <v>121426</v>
          </cell>
          <cell r="H47">
            <v>17288</v>
          </cell>
          <cell r="I47">
            <v>96626</v>
          </cell>
        </row>
        <row r="48">
          <cell r="E48">
            <v>232.916528392802</v>
          </cell>
          <cell r="F48">
            <v>231.697070128966</v>
          </cell>
          <cell r="G48">
            <v>1218.23880557282</v>
          </cell>
          <cell r="H48">
            <v>125.640784923091</v>
          </cell>
          <cell r="I48">
            <v>1251.77390782833</v>
          </cell>
        </row>
        <row r="49">
          <cell r="E49">
            <v>1097</v>
          </cell>
          <cell r="F49">
            <v>1034</v>
          </cell>
          <cell r="G49">
            <v>6239</v>
          </cell>
          <cell r="H49">
            <v>1094.88</v>
          </cell>
          <cell r="I49">
            <v>6403.8</v>
          </cell>
        </row>
        <row r="50">
          <cell r="E50">
            <v>778.47</v>
          </cell>
          <cell r="F50">
            <v>780</v>
          </cell>
          <cell r="G50">
            <v>3605.57</v>
          </cell>
          <cell r="H50">
            <v>1435.53</v>
          </cell>
          <cell r="I50">
            <v>4579.16</v>
          </cell>
        </row>
        <row r="51">
          <cell r="E51">
            <v>5890</v>
          </cell>
          <cell r="F51">
            <v>6200</v>
          </cell>
          <cell r="G51">
            <v>33134</v>
          </cell>
          <cell r="H51">
            <v>5521.21</v>
          </cell>
          <cell r="I51">
            <v>29430.4</v>
          </cell>
        </row>
        <row r="52">
          <cell r="E52">
            <v>1646.7</v>
          </cell>
          <cell r="F52">
            <v>1423</v>
          </cell>
          <cell r="G52">
            <v>8477.7</v>
          </cell>
          <cell r="H52">
            <v>1286.62</v>
          </cell>
          <cell r="I52">
            <v>7454.48</v>
          </cell>
        </row>
        <row r="53">
          <cell r="E53">
            <v>575</v>
          </cell>
          <cell r="F53">
            <v>650</v>
          </cell>
          <cell r="G53">
            <v>3516</v>
          </cell>
          <cell r="H53">
            <v>575</v>
          </cell>
          <cell r="I53">
            <v>3193</v>
          </cell>
        </row>
        <row r="54">
          <cell r="E54">
            <v>1736</v>
          </cell>
          <cell r="F54">
            <v>1500</v>
          </cell>
          <cell r="G54">
            <v>323700</v>
          </cell>
          <cell r="H54">
            <v>274</v>
          </cell>
          <cell r="I54">
            <v>353052</v>
          </cell>
        </row>
        <row r="55">
          <cell r="E55">
            <v>301611.793904045</v>
          </cell>
          <cell r="F55">
            <v>295913.945084985</v>
          </cell>
          <cell r="G55">
            <v>2019457.83651282</v>
          </cell>
          <cell r="H55">
            <v>287685.9890247</v>
          </cell>
          <cell r="I55">
            <v>1541256.81523445</v>
          </cell>
        </row>
        <row r="56">
          <cell r="E56">
            <v>9419.95196802803</v>
          </cell>
          <cell r="F56">
            <v>9560.99616761303</v>
          </cell>
          <cell r="G56">
            <v>50390.7911637902</v>
          </cell>
          <cell r="H56">
            <v>8435.64351134973</v>
          </cell>
          <cell r="I56">
            <v>49048.3704840521</v>
          </cell>
        </row>
        <row r="57">
          <cell r="E57">
            <v>877</v>
          </cell>
          <cell r="F57">
            <v>780</v>
          </cell>
          <cell r="G57">
            <v>5513.5</v>
          </cell>
          <cell r="H57">
            <v>1010</v>
          </cell>
          <cell r="I57">
            <v>5690</v>
          </cell>
        </row>
        <row r="58">
          <cell r="E58">
            <v>3435</v>
          </cell>
          <cell r="F58">
            <v>3500</v>
          </cell>
          <cell r="G58">
            <v>20995</v>
          </cell>
          <cell r="H58">
            <v>2175</v>
          </cell>
          <cell r="I58">
            <v>10164</v>
          </cell>
        </row>
        <row r="59">
          <cell r="E59">
            <v>394.36619940488</v>
          </cell>
          <cell r="F59">
            <v>408.450706526483</v>
          </cell>
          <cell r="G59">
            <v>2316.90142150367</v>
          </cell>
          <cell r="H59">
            <v>380.281692283277</v>
          </cell>
          <cell r="I59">
            <v>2342.25353432256</v>
          </cell>
        </row>
        <row r="60">
          <cell r="E60">
            <v>269.1</v>
          </cell>
          <cell r="F60">
            <v>250</v>
          </cell>
          <cell r="G60">
            <v>1476.8</v>
          </cell>
          <cell r="H60">
            <v>227.5</v>
          </cell>
          <cell r="I60">
            <v>1059.7</v>
          </cell>
        </row>
        <row r="61">
          <cell r="E61">
            <v>5822</v>
          </cell>
          <cell r="F61">
            <v>6048</v>
          </cell>
          <cell r="G61">
            <v>35980</v>
          </cell>
          <cell r="H61">
            <v>5795</v>
          </cell>
          <cell r="I61">
            <v>33729</v>
          </cell>
        </row>
        <row r="62">
          <cell r="E62">
            <v>1159</v>
          </cell>
          <cell r="F62">
            <v>1100</v>
          </cell>
          <cell r="G62">
            <v>5967</v>
          </cell>
          <cell r="H62">
            <v>1053</v>
          </cell>
          <cell r="I62">
            <v>7045</v>
          </cell>
        </row>
        <row r="63">
          <cell r="E63">
            <v>1707.03816254516</v>
          </cell>
          <cell r="F63">
            <v>1809.04044290814</v>
          </cell>
          <cell r="G63">
            <v>11716.7619399299</v>
          </cell>
          <cell r="H63">
            <v>1777.03972750015</v>
          </cell>
          <cell r="I63">
            <v>10252.619207555</v>
          </cell>
        </row>
        <row r="64">
          <cell r="E64">
            <v>3071</v>
          </cell>
          <cell r="F64">
            <v>2983</v>
          </cell>
          <cell r="G64">
            <v>18076.8</v>
          </cell>
          <cell r="H64">
            <v>2191</v>
          </cell>
          <cell r="I64">
            <v>19261.79</v>
          </cell>
        </row>
        <row r="65">
          <cell r="E65">
            <v>2119.76684270475</v>
          </cell>
          <cell r="F65">
            <v>2174.70928662693</v>
          </cell>
          <cell r="G65">
            <v>12383.5441021842</v>
          </cell>
          <cell r="H65">
            <v>1913.33037976701</v>
          </cell>
          <cell r="I65">
            <v>10987.5692456259</v>
          </cell>
        </row>
        <row r="66">
          <cell r="E66">
            <v>878.114986074267</v>
          </cell>
          <cell r="F66">
            <v>896.409048284148</v>
          </cell>
          <cell r="G66">
            <v>4453.99434603226</v>
          </cell>
          <cell r="H66">
            <v>1685.49293160366</v>
          </cell>
          <cell r="I66">
            <v>7443.24411112674</v>
          </cell>
        </row>
        <row r="67">
          <cell r="E67">
            <v>840.187461034372</v>
          </cell>
          <cell r="F67">
            <v>784.911970176847</v>
          </cell>
          <cell r="G67">
            <v>4100.33591181116</v>
          </cell>
          <cell r="H67">
            <v>7871.22989811148</v>
          </cell>
          <cell r="I67">
            <v>27203.2800706221</v>
          </cell>
        </row>
        <row r="68">
          <cell r="E68">
            <v>12448.5443134702</v>
          </cell>
          <cell r="F68">
            <v>12876.3408564993</v>
          </cell>
          <cell r="G68">
            <v>211073.473975844</v>
          </cell>
          <cell r="H68">
            <v>12020.3009855398</v>
          </cell>
          <cell r="I68">
            <v>80935.7773935869</v>
          </cell>
        </row>
        <row r="69">
          <cell r="E69">
            <v>8.83719344675641</v>
          </cell>
          <cell r="F69">
            <v>9.06975116903947</v>
          </cell>
          <cell r="G69">
            <v>53.6045549862461</v>
          </cell>
          <cell r="H69">
            <v>9.76742433588866</v>
          </cell>
          <cell r="I69">
            <v>38.488303037847</v>
          </cell>
        </row>
        <row r="70">
          <cell r="E70">
            <v>4429.08897124718</v>
          </cell>
          <cell r="F70">
            <v>3972.97682786671</v>
          </cell>
          <cell r="G70">
            <v>27192.685811275</v>
          </cell>
          <cell r="H70">
            <v>7010.72371261777</v>
          </cell>
          <cell r="I70">
            <v>59870.7202942573</v>
          </cell>
        </row>
        <row r="71">
          <cell r="E71">
            <v>7754</v>
          </cell>
          <cell r="F71">
            <v>7800</v>
          </cell>
          <cell r="G71">
            <v>45521.5</v>
          </cell>
          <cell r="H71">
            <v>6990</v>
          </cell>
          <cell r="I71">
            <v>34249.5</v>
          </cell>
        </row>
        <row r="72">
          <cell r="E72">
            <v>60882.137890061</v>
          </cell>
          <cell r="F72">
            <v>59537.4468258398</v>
          </cell>
          <cell r="G72">
            <v>283612.713274039</v>
          </cell>
          <cell r="H72">
            <v>56577.0212930633</v>
          </cell>
          <cell r="I72">
            <v>318173.378816013</v>
          </cell>
        </row>
        <row r="73">
          <cell r="E73">
            <v>2.5</v>
          </cell>
          <cell r="F73">
            <v>4</v>
          </cell>
          <cell r="G73">
            <v>16.9</v>
          </cell>
          <cell r="H73">
            <v>4.8</v>
          </cell>
          <cell r="I73">
            <v>19.9</v>
          </cell>
        </row>
        <row r="74">
          <cell r="E74">
            <v>5771.2</v>
          </cell>
          <cell r="F74">
            <v>5924.2</v>
          </cell>
          <cell r="G74">
            <v>33401.75</v>
          </cell>
          <cell r="H74">
            <v>4424.3</v>
          </cell>
          <cell r="I74">
            <v>24415.95</v>
          </cell>
        </row>
        <row r="75">
          <cell r="E75">
            <v>72</v>
          </cell>
          <cell r="F75">
            <v>70</v>
          </cell>
          <cell r="G75">
            <v>456</v>
          </cell>
          <cell r="H75">
            <v>62</v>
          </cell>
          <cell r="I75">
            <v>387</v>
          </cell>
        </row>
        <row r="76">
          <cell r="E76">
            <v>17093.5886498571</v>
          </cell>
          <cell r="F76">
            <v>17337.3218213516</v>
          </cell>
          <cell r="G76">
            <v>98930.334310258</v>
          </cell>
          <cell r="H76">
            <v>16234.6558868552</v>
          </cell>
          <cell r="I76">
            <v>94079.924197597</v>
          </cell>
        </row>
        <row r="77">
          <cell r="E77">
            <v>72.4657838999941</v>
          </cell>
          <cell r="F77">
            <v>73.2877020538692</v>
          </cell>
          <cell r="G77">
            <v>339.178224832486</v>
          </cell>
          <cell r="H77">
            <v>57.2602980533034</v>
          </cell>
          <cell r="I77">
            <v>411.424830558114</v>
          </cell>
        </row>
        <row r="78">
          <cell r="E78">
            <v>55570.9283223483</v>
          </cell>
          <cell r="F78">
            <v>50943.8269877665</v>
          </cell>
          <cell r="G78">
            <v>254929.41155272</v>
          </cell>
          <cell r="H78">
            <v>34030.2732620175</v>
          </cell>
          <cell r="I78">
            <v>341142.823246673</v>
          </cell>
        </row>
        <row r="79">
          <cell r="E79">
            <v>346.4</v>
          </cell>
          <cell r="F79">
            <v>346</v>
          </cell>
          <cell r="G79">
            <v>2057.8</v>
          </cell>
          <cell r="H79">
            <v>203</v>
          </cell>
          <cell r="I79">
            <v>2128.1</v>
          </cell>
        </row>
        <row r="80">
          <cell r="E80">
            <v>172.861111067896</v>
          </cell>
          <cell r="F80">
            <v>176.388888844792</v>
          </cell>
          <cell r="G80">
            <v>982.838888643179</v>
          </cell>
          <cell r="H80">
            <v>147.108333296556</v>
          </cell>
          <cell r="I80">
            <v>822.113333127805</v>
          </cell>
        </row>
        <row r="81">
          <cell r="E81">
            <v>188.5</v>
          </cell>
          <cell r="F81">
            <v>186.7</v>
          </cell>
          <cell r="G81">
            <v>1684.3</v>
          </cell>
          <cell r="H81">
            <v>310.2</v>
          </cell>
          <cell r="I81">
            <v>2285</v>
          </cell>
        </row>
        <row r="82">
          <cell r="E82">
            <v>10038.1029817747</v>
          </cell>
          <cell r="F82">
            <v>9044.05459588974</v>
          </cell>
          <cell r="G82">
            <v>47528.1319026541</v>
          </cell>
          <cell r="H82">
            <v>8928.06641117504</v>
          </cell>
          <cell r="I82">
            <v>43937.0219895122</v>
          </cell>
        </row>
        <row r="83">
          <cell r="E83">
            <v>6986.41144701948</v>
          </cell>
          <cell r="F83">
            <v>2962.95944033341</v>
          </cell>
          <cell r="G83">
            <v>20237.0129774772</v>
          </cell>
          <cell r="H83">
            <v>2024.68895089449</v>
          </cell>
          <cell r="I83">
            <v>12464.1827123359</v>
          </cell>
        </row>
        <row r="84">
          <cell r="E84">
            <v>262.499594219377</v>
          </cell>
          <cell r="F84">
            <v>261.110707477476</v>
          </cell>
          <cell r="G84">
            <v>2082.91344682963</v>
          </cell>
          <cell r="H84">
            <v>697.429477445822</v>
          </cell>
          <cell r="I84">
            <v>4695.86774097112</v>
          </cell>
        </row>
        <row r="85">
          <cell r="E85">
            <v>40160996</v>
          </cell>
          <cell r="F85">
            <v>37652320</v>
          </cell>
          <cell r="G85">
            <v>231165794</v>
          </cell>
          <cell r="H85">
            <v>38019146</v>
          </cell>
          <cell r="I85">
            <v>196694032</v>
          </cell>
        </row>
        <row r="86">
          <cell r="E86">
            <v>1005.53668738846</v>
          </cell>
          <cell r="F86">
            <v>1302.82872486387</v>
          </cell>
          <cell r="G86">
            <v>7123.21605319319</v>
          </cell>
          <cell r="H86">
            <v>1105.15815971211</v>
          </cell>
          <cell r="I86">
            <v>5694.26003022396</v>
          </cell>
        </row>
        <row r="87">
          <cell r="E87">
            <v>40.0000007384616</v>
          </cell>
          <cell r="F87">
            <v>40.7692315218935</v>
          </cell>
          <cell r="G87">
            <v>236.769235140355</v>
          </cell>
          <cell r="H87">
            <v>40.3076930518343</v>
          </cell>
          <cell r="I87">
            <v>230.307696559527</v>
          </cell>
        </row>
        <row r="88">
          <cell r="E88">
            <v>528.376009254596</v>
          </cell>
          <cell r="F88">
            <v>337.836323052811</v>
          </cell>
          <cell r="G88">
            <v>2691.8798220848</v>
          </cell>
          <cell r="H88">
            <v>520.267937501329</v>
          </cell>
          <cell r="I88">
            <v>3102.68879091702</v>
          </cell>
        </row>
        <row r="89">
          <cell r="E89">
            <v>3353.42350910154</v>
          </cell>
          <cell r="F89">
            <v>3178.08110339688</v>
          </cell>
          <cell r="G89">
            <v>21026.0201965684</v>
          </cell>
          <cell r="H89">
            <v>4599.99842465807</v>
          </cell>
          <cell r="I89">
            <v>19912.3219478349</v>
          </cell>
        </row>
        <row r="90">
          <cell r="E90">
            <v>240</v>
          </cell>
          <cell r="F90">
            <v>245</v>
          </cell>
          <cell r="G90">
            <v>1422</v>
          </cell>
          <cell r="H90">
            <v>235</v>
          </cell>
          <cell r="I90">
            <v>1305</v>
          </cell>
        </row>
        <row r="91">
          <cell r="E91">
            <v>2086</v>
          </cell>
          <cell r="F91">
            <v>2100</v>
          </cell>
          <cell r="G91">
            <v>9741</v>
          </cell>
          <cell r="H91">
            <v>1939</v>
          </cell>
          <cell r="I91">
            <v>14926.11</v>
          </cell>
        </row>
        <row r="92">
          <cell r="E92">
            <v>33600.0345549829</v>
          </cell>
          <cell r="F92">
            <v>34526.3512971002</v>
          </cell>
          <cell r="G92">
            <v>241343.406097377</v>
          </cell>
          <cell r="H92">
            <v>49400.0508040522</v>
          </cell>
          <cell r="I92">
            <v>303822.417720528</v>
          </cell>
        </row>
        <row r="93">
          <cell r="E93">
            <v>334.527012314767</v>
          </cell>
          <cell r="F93">
            <v>333.377434952861</v>
          </cell>
          <cell r="G93">
            <v>1442.71958919255</v>
          </cell>
          <cell r="H93">
            <v>383.958838876743</v>
          </cell>
          <cell r="I93">
            <v>1801.38772610735</v>
          </cell>
        </row>
        <row r="94">
          <cell r="E94">
            <v>42077.1589193478</v>
          </cell>
          <cell r="F94">
            <v>43067.7163964665</v>
          </cell>
          <cell r="G94">
            <v>242576.464819344</v>
          </cell>
          <cell r="H94">
            <v>33591.5168394397</v>
          </cell>
          <cell r="I94">
            <v>206227.394085003</v>
          </cell>
        </row>
        <row r="95">
          <cell r="E95">
            <v>595512</v>
          </cell>
          <cell r="F95">
            <v>598490</v>
          </cell>
          <cell r="G95">
            <v>2590082</v>
          </cell>
          <cell r="H95">
            <v>497733</v>
          </cell>
          <cell r="I95">
            <v>3032864</v>
          </cell>
        </row>
        <row r="96">
          <cell r="E96">
            <v>1044411.60285983</v>
          </cell>
          <cell r="F96">
            <v>1064934.97780402</v>
          </cell>
          <cell r="G96">
            <v>3005625.72811114</v>
          </cell>
          <cell r="H96">
            <v>293545.430528101</v>
          </cell>
          <cell r="I96">
            <v>1819373.87711616</v>
          </cell>
        </row>
        <row r="97">
          <cell r="E97">
            <v>32.3809311791522</v>
          </cell>
          <cell r="F97">
            <v>35.7142623299473</v>
          </cell>
          <cell r="G97">
            <v>170.595126396048</v>
          </cell>
          <cell r="H97">
            <v>29.1666475694569</v>
          </cell>
          <cell r="I97">
            <v>191.357017563858</v>
          </cell>
        </row>
        <row r="98">
          <cell r="E98">
            <v>2339</v>
          </cell>
          <cell r="F98">
            <v>2241</v>
          </cell>
          <cell r="G98">
            <v>14888</v>
          </cell>
          <cell r="H98">
            <v>2307</v>
          </cell>
          <cell r="I98">
            <v>13995.2</v>
          </cell>
        </row>
        <row r="99">
          <cell r="E99">
            <v>173257</v>
          </cell>
          <cell r="F99">
            <v>183017</v>
          </cell>
          <cell r="G99">
            <v>1196854.37</v>
          </cell>
          <cell r="H99">
            <v>246762</v>
          </cell>
          <cell r="I99">
            <v>1392938</v>
          </cell>
        </row>
        <row r="100">
          <cell r="E100">
            <v>99366</v>
          </cell>
          <cell r="F100">
            <v>111847</v>
          </cell>
          <cell r="G100">
            <v>628061</v>
          </cell>
          <cell r="H100">
            <v>121405</v>
          </cell>
          <cell r="I100">
            <v>774368</v>
          </cell>
        </row>
        <row r="101">
          <cell r="E101">
            <v>75339</v>
          </cell>
          <cell r="F101">
            <v>89508</v>
          </cell>
          <cell r="G101">
            <v>571430</v>
          </cell>
          <cell r="H101">
            <v>93052</v>
          </cell>
          <cell r="I101">
            <v>458862</v>
          </cell>
        </row>
        <row r="102">
          <cell r="E102">
            <v>68876</v>
          </cell>
          <cell r="F102">
            <v>66766</v>
          </cell>
          <cell r="G102">
            <v>446350</v>
          </cell>
          <cell r="H102">
            <v>52333</v>
          </cell>
          <cell r="I102">
            <v>297743</v>
          </cell>
        </row>
        <row r="103">
          <cell r="E103">
            <v>106344.131256381</v>
          </cell>
          <cell r="F103">
            <v>101964.833873297</v>
          </cell>
          <cell r="G103">
            <v>740291.515404713</v>
          </cell>
          <cell r="H103">
            <v>150134.998136349</v>
          </cell>
          <cell r="I103">
            <v>737363.275085728</v>
          </cell>
        </row>
        <row r="104">
          <cell r="E104">
            <v>495.63</v>
          </cell>
          <cell r="F104">
            <v>410</v>
          </cell>
          <cell r="G104">
            <v>2303.42</v>
          </cell>
          <cell r="H104">
            <v>377.43</v>
          </cell>
          <cell r="I104">
            <v>2351.28</v>
          </cell>
        </row>
        <row r="105">
          <cell r="E105">
            <v>768.568668992113</v>
          </cell>
          <cell r="F105">
            <v>819.987910918229</v>
          </cell>
          <cell r="G105">
            <v>4503.57360381436</v>
          </cell>
          <cell r="H105">
            <v>736.989134569189</v>
          </cell>
          <cell r="I105">
            <v>4105.80946805101</v>
          </cell>
        </row>
        <row r="106">
          <cell r="E106">
            <v>9238</v>
          </cell>
          <cell r="F106">
            <v>9330</v>
          </cell>
          <cell r="G106">
            <v>52235</v>
          </cell>
          <cell r="H106">
            <v>8480</v>
          </cell>
          <cell r="I106">
            <v>47519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30"/>
  <sheetViews>
    <sheetView zoomScalePageLayoutView="0" workbookViewId="0" topLeftCell="A1">
      <selection activeCell="B9" sqref="B9"/>
    </sheetView>
  </sheetViews>
  <sheetFormatPr defaultColWidth="8.72265625" defaultRowHeight="20.25" customHeight="1"/>
  <cols>
    <col min="1" max="1" width="3.99609375" style="40" bestFit="1" customWidth="1"/>
    <col min="2" max="2" width="60.8125" style="40" customWidth="1"/>
    <col min="3" max="3" width="11.453125" style="40" customWidth="1"/>
    <col min="4" max="4" width="12.18359375" style="40" customWidth="1"/>
    <col min="5" max="5" width="12.6328125" style="40" customWidth="1"/>
    <col min="6" max="16384" width="8.90625" style="40" customWidth="1"/>
  </cols>
  <sheetData>
    <row r="1" ht="15" customHeight="1">
      <c r="B1" s="41" t="s">
        <v>7</v>
      </c>
    </row>
    <row r="2" spans="2:5" ht="29.25" customHeight="1">
      <c r="B2" s="42" t="s">
        <v>216</v>
      </c>
      <c r="C2" s="43"/>
      <c r="D2" s="44"/>
      <c r="E2" s="44"/>
    </row>
    <row r="3" ht="14.25" customHeight="1">
      <c r="E3" s="45" t="s">
        <v>178</v>
      </c>
    </row>
    <row r="4" spans="1:6" ht="31.5" customHeight="1">
      <c r="A4" s="164" t="s">
        <v>39</v>
      </c>
      <c r="B4" s="164" t="s">
        <v>40</v>
      </c>
      <c r="C4" s="164" t="s">
        <v>215</v>
      </c>
      <c r="D4" s="167" t="s">
        <v>204</v>
      </c>
      <c r="E4" s="168"/>
      <c r="F4" s="164" t="s">
        <v>205</v>
      </c>
    </row>
    <row r="5" spans="1:6" ht="31.5" customHeight="1">
      <c r="A5" s="165"/>
      <c r="B5" s="165"/>
      <c r="C5" s="166"/>
      <c r="D5" s="46" t="s">
        <v>180</v>
      </c>
      <c r="E5" s="46" t="s">
        <v>181</v>
      </c>
      <c r="F5" s="166"/>
    </row>
    <row r="6" spans="1:6" ht="18" customHeight="1">
      <c r="A6" s="53" t="s">
        <v>10</v>
      </c>
      <c r="B6" s="53" t="s">
        <v>11</v>
      </c>
      <c r="C6" s="79">
        <v>1</v>
      </c>
      <c r="D6" s="79">
        <v>2</v>
      </c>
      <c r="E6" s="79">
        <v>3</v>
      </c>
      <c r="F6" s="79">
        <v>4</v>
      </c>
    </row>
    <row r="7" spans="1:6" ht="16.5" customHeight="1">
      <c r="A7" s="47"/>
      <c r="B7" s="58" t="s">
        <v>65</v>
      </c>
      <c r="C7" s="90">
        <v>107.1164210766052</v>
      </c>
      <c r="D7" s="90">
        <v>101.2</v>
      </c>
      <c r="E7" s="90">
        <v>106.07555070844536</v>
      </c>
      <c r="F7" s="90">
        <v>107.7195437834475</v>
      </c>
    </row>
    <row r="8" spans="1:6" ht="16.5" customHeight="1">
      <c r="A8" s="48" t="s">
        <v>41</v>
      </c>
      <c r="B8" s="59" t="s">
        <v>43</v>
      </c>
      <c r="C8" s="91"/>
      <c r="D8" s="91"/>
      <c r="E8" s="91"/>
      <c r="F8" s="91"/>
    </row>
    <row r="9" spans="1:6" ht="16.5" customHeight="1">
      <c r="A9" s="49">
        <v>1</v>
      </c>
      <c r="B9" s="60" t="s">
        <v>61</v>
      </c>
      <c r="C9" s="92">
        <v>126.5786220168914</v>
      </c>
      <c r="D9" s="92">
        <v>101.85</v>
      </c>
      <c r="E9" s="92">
        <v>126.4866741778822</v>
      </c>
      <c r="F9" s="92">
        <v>115.8760880490543</v>
      </c>
    </row>
    <row r="10" spans="1:6" ht="16.5" customHeight="1">
      <c r="A10" s="49">
        <v>2</v>
      </c>
      <c r="B10" s="60" t="s">
        <v>62</v>
      </c>
      <c r="C10" s="92">
        <v>106.6739695017489</v>
      </c>
      <c r="D10" s="92">
        <v>101.32</v>
      </c>
      <c r="E10" s="92">
        <v>105.648949332905</v>
      </c>
      <c r="F10" s="92">
        <v>107.6214854077957</v>
      </c>
    </row>
    <row r="11" spans="1:6" ht="16.5" customHeight="1">
      <c r="A11" s="49">
        <v>3</v>
      </c>
      <c r="B11" s="60" t="s">
        <v>63</v>
      </c>
      <c r="C11" s="92">
        <v>114.4330034909543</v>
      </c>
      <c r="D11" s="92">
        <v>90.05</v>
      </c>
      <c r="E11" s="92">
        <v>109.2006629125179</v>
      </c>
      <c r="F11" s="92">
        <v>100.2929479839517</v>
      </c>
    </row>
    <row r="12" spans="1:6" ht="16.5" customHeight="1">
      <c r="A12" s="49">
        <v>4</v>
      </c>
      <c r="B12" s="60" t="s">
        <v>64</v>
      </c>
      <c r="C12" s="92">
        <v>110.4363419007771</v>
      </c>
      <c r="D12" s="92">
        <v>100.9958865555315</v>
      </c>
      <c r="E12" s="92">
        <v>110.02358490566037</v>
      </c>
      <c r="F12" s="92">
        <v>109.9244512721227</v>
      </c>
    </row>
    <row r="13" spans="1:6" ht="16.5" customHeight="1">
      <c r="A13" s="48" t="s">
        <v>42</v>
      </c>
      <c r="B13" s="59" t="s">
        <v>44</v>
      </c>
      <c r="C13" s="91"/>
      <c r="D13" s="91"/>
      <c r="E13" s="91"/>
      <c r="F13" s="91"/>
    </row>
    <row r="14" spans="1:6" ht="16.5" customHeight="1">
      <c r="A14" s="49">
        <v>1</v>
      </c>
      <c r="B14" s="61" t="s">
        <v>45</v>
      </c>
      <c r="C14" s="92">
        <v>126.5786220168914</v>
      </c>
      <c r="D14" s="92">
        <v>101.85</v>
      </c>
      <c r="E14" s="92">
        <v>126.4866741778822</v>
      </c>
      <c r="F14" s="92">
        <v>115.8760880490543</v>
      </c>
    </row>
    <row r="15" spans="1:6" ht="16.5" customHeight="1">
      <c r="A15" s="49">
        <f>A14+1</f>
        <v>2</v>
      </c>
      <c r="B15" s="61" t="s">
        <v>46</v>
      </c>
      <c r="C15" s="92">
        <v>107.173969201686</v>
      </c>
      <c r="D15" s="92">
        <v>100.3381374106042</v>
      </c>
      <c r="E15" s="92">
        <v>96.71850434758721</v>
      </c>
      <c r="F15" s="92">
        <v>100.2416201500992</v>
      </c>
    </row>
    <row r="16" spans="1:6" ht="16.5" customHeight="1">
      <c r="A16" s="49">
        <f aca="true" t="shared" si="0" ref="A16:A29">A15+1</f>
        <v>3</v>
      </c>
      <c r="B16" s="61" t="s">
        <v>47</v>
      </c>
      <c r="C16" s="92">
        <v>91.99346405228759</v>
      </c>
      <c r="D16" s="92">
        <v>100.6512729425695</v>
      </c>
      <c r="E16" s="92">
        <v>98.598166074111</v>
      </c>
      <c r="F16" s="92">
        <v>98.40629664041612</v>
      </c>
    </row>
    <row r="17" spans="1:6" ht="16.5" customHeight="1">
      <c r="A17" s="49">
        <f t="shared" si="0"/>
        <v>4</v>
      </c>
      <c r="B17" s="61" t="s">
        <v>48</v>
      </c>
      <c r="C17" s="92">
        <v>96.28839312211666</v>
      </c>
      <c r="D17" s="92">
        <v>102.5547257139015</v>
      </c>
      <c r="E17" s="92">
        <v>94.35909038564216</v>
      </c>
      <c r="F17" s="92">
        <v>99.94521718394076</v>
      </c>
    </row>
    <row r="18" spans="1:6" ht="16.5" customHeight="1">
      <c r="A18" s="49">
        <f t="shared" si="0"/>
        <v>5</v>
      </c>
      <c r="B18" s="61" t="s">
        <v>49</v>
      </c>
      <c r="C18" s="92">
        <v>104.3750895648592</v>
      </c>
      <c r="D18" s="92">
        <v>102.6680136976616</v>
      </c>
      <c r="E18" s="92">
        <v>107.5631743043288</v>
      </c>
      <c r="F18" s="92">
        <v>113.5162963203729</v>
      </c>
    </row>
    <row r="19" spans="1:6" ht="16.5" customHeight="1">
      <c r="A19" s="49">
        <f t="shared" si="0"/>
        <v>6</v>
      </c>
      <c r="B19" s="61" t="s">
        <v>50</v>
      </c>
      <c r="C19" s="92">
        <v>114.1571104254125</v>
      </c>
      <c r="D19" s="92">
        <v>101.52</v>
      </c>
      <c r="E19" s="92">
        <v>115.9508425487365</v>
      </c>
      <c r="F19" s="92">
        <v>117.8321970880738</v>
      </c>
    </row>
    <row r="20" spans="1:6" ht="16.5" customHeight="1">
      <c r="A20" s="49">
        <f t="shared" si="0"/>
        <v>7</v>
      </c>
      <c r="B20" s="61" t="s">
        <v>51</v>
      </c>
      <c r="C20" s="92">
        <v>63.32238316155183</v>
      </c>
      <c r="D20" s="92">
        <v>101.6311984695496</v>
      </c>
      <c r="E20" s="92">
        <v>75.08271937989858</v>
      </c>
      <c r="F20" s="92">
        <v>75.55000633509853</v>
      </c>
    </row>
    <row r="21" spans="1:6" ht="16.5" customHeight="1">
      <c r="A21" s="49">
        <f t="shared" si="0"/>
        <v>8</v>
      </c>
      <c r="B21" s="61" t="s">
        <v>52</v>
      </c>
      <c r="C21" s="92">
        <v>104.9854367009336</v>
      </c>
      <c r="D21" s="92">
        <v>101.09</v>
      </c>
      <c r="E21" s="92">
        <v>110.04147219007163</v>
      </c>
      <c r="F21" s="92">
        <v>119.7033731247402</v>
      </c>
    </row>
    <row r="22" spans="1:6" ht="16.5" customHeight="1">
      <c r="A22" s="49">
        <f t="shared" si="0"/>
        <v>9</v>
      </c>
      <c r="B22" s="61" t="s">
        <v>53</v>
      </c>
      <c r="C22" s="92">
        <v>117.3598242977781</v>
      </c>
      <c r="D22" s="92">
        <v>101.2767001719026</v>
      </c>
      <c r="E22" s="92">
        <v>112.02258530639577</v>
      </c>
      <c r="F22" s="92">
        <v>106.6929287261845</v>
      </c>
    </row>
    <row r="23" spans="1:6" ht="16.5" customHeight="1">
      <c r="A23" s="49">
        <f t="shared" si="0"/>
        <v>10</v>
      </c>
      <c r="B23" s="61" t="s">
        <v>54</v>
      </c>
      <c r="C23" s="92">
        <v>88.72254652927971</v>
      </c>
      <c r="D23" s="92">
        <v>99.38551125732641</v>
      </c>
      <c r="E23" s="92">
        <v>75.41577216787051</v>
      </c>
      <c r="F23" s="92">
        <v>89.426706997822</v>
      </c>
    </row>
    <row r="24" spans="1:6" ht="16.5" customHeight="1">
      <c r="A24" s="49">
        <f t="shared" si="0"/>
        <v>11</v>
      </c>
      <c r="B24" s="61" t="s">
        <v>55</v>
      </c>
      <c r="C24" s="92">
        <v>115.966932757641</v>
      </c>
      <c r="D24" s="92">
        <v>95.37</v>
      </c>
      <c r="E24" s="92">
        <v>129.154117068364</v>
      </c>
      <c r="F24" s="92">
        <v>115.6767298647794</v>
      </c>
    </row>
    <row r="25" spans="1:6" ht="16.5" customHeight="1">
      <c r="A25" s="49">
        <f t="shared" si="0"/>
        <v>12</v>
      </c>
      <c r="B25" s="61" t="s">
        <v>56</v>
      </c>
      <c r="C25" s="92">
        <v>100.1554193957891</v>
      </c>
      <c r="D25" s="92">
        <v>105.9350890515451</v>
      </c>
      <c r="E25" s="92">
        <v>94.29255720354128</v>
      </c>
      <c r="F25" s="92">
        <v>108.00458359964257</v>
      </c>
    </row>
    <row r="26" spans="1:6" ht="16.5" customHeight="1">
      <c r="A26" s="49">
        <f t="shared" si="0"/>
        <v>13</v>
      </c>
      <c r="B26" s="61" t="s">
        <v>57</v>
      </c>
      <c r="C26" s="92">
        <v>118.5702181293351</v>
      </c>
      <c r="D26" s="92">
        <v>101.1</v>
      </c>
      <c r="E26" s="92">
        <v>137.3809803363326</v>
      </c>
      <c r="F26" s="92">
        <v>113.9975475968925</v>
      </c>
    </row>
    <row r="27" spans="1:6" ht="16.5" customHeight="1">
      <c r="A27" s="49">
        <f t="shared" si="0"/>
        <v>14</v>
      </c>
      <c r="B27" s="61" t="s">
        <v>58</v>
      </c>
      <c r="C27" s="92">
        <v>89.99977775078528</v>
      </c>
      <c r="D27" s="92">
        <v>100.05887507653837</v>
      </c>
      <c r="E27" s="92">
        <v>77.09797866914433</v>
      </c>
      <c r="F27" s="92">
        <v>102.6256101751935</v>
      </c>
    </row>
    <row r="28" spans="1:6" ht="16.5" customHeight="1">
      <c r="A28" s="49">
        <f t="shared" si="0"/>
        <v>15</v>
      </c>
      <c r="B28" s="61" t="s">
        <v>59</v>
      </c>
      <c r="C28" s="92">
        <v>114.4330034909543</v>
      </c>
      <c r="D28" s="92">
        <v>90.05</v>
      </c>
      <c r="E28" s="92">
        <v>109.2006629125179</v>
      </c>
      <c r="F28" s="92">
        <v>100.2929479839517</v>
      </c>
    </row>
    <row r="29" spans="1:6" ht="16.5" customHeight="1">
      <c r="A29" s="50">
        <f t="shared" si="0"/>
        <v>16</v>
      </c>
      <c r="B29" s="62" t="s">
        <v>60</v>
      </c>
      <c r="C29" s="93">
        <v>110.4363419007771</v>
      </c>
      <c r="D29" s="93">
        <v>100.9958865555315</v>
      </c>
      <c r="E29" s="93">
        <v>110.02358490566037</v>
      </c>
      <c r="F29" s="93">
        <v>109.9244512721227</v>
      </c>
    </row>
    <row r="30" ht="20.25" customHeight="1">
      <c r="B30" s="106" t="s">
        <v>281</v>
      </c>
    </row>
  </sheetData>
  <sheetProtection/>
  <mergeCells count="5">
    <mergeCell ref="A4:A5"/>
    <mergeCell ref="B4:B5"/>
    <mergeCell ref="C4:C5"/>
    <mergeCell ref="D4:E4"/>
    <mergeCell ref="F4:F5"/>
  </mergeCells>
  <printOptions/>
  <pageMargins left="0.93" right="0.16" top="0.36" bottom="0.4" header="0.17" footer="0.16"/>
  <pageSetup horizontalDpi="600" verticalDpi="600" orientation="landscape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2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18359375" defaultRowHeight="16.5"/>
  <cols>
    <col min="1" max="1" width="20.18359375" style="1" customWidth="1"/>
    <col min="2" max="2" width="0.9140625" style="1" customWidth="1"/>
    <col min="3" max="3" width="21.8125" style="1" customWidth="1"/>
    <col min="4" max="16384" width="6.1835937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PageLayoutView="0" workbookViewId="0" topLeftCell="A2">
      <pane xSplit="2" ySplit="5" topLeftCell="C12" activePane="bottomRight" state="frozen"/>
      <selection pane="topLeft" activeCell="A2" sqref="A2"/>
      <selection pane="topRight" activeCell="C2" sqref="C2"/>
      <selection pane="bottomLeft" activeCell="A7" sqref="A7"/>
      <selection pane="bottomRight" activeCell="B17" sqref="B17:B18"/>
    </sheetView>
  </sheetViews>
  <sheetFormatPr defaultColWidth="8.72265625" defaultRowHeight="20.25" customHeight="1"/>
  <cols>
    <col min="1" max="1" width="3.99609375" style="40" bestFit="1" customWidth="1"/>
    <col min="2" max="2" width="37.453125" style="40" customWidth="1"/>
    <col min="3" max="5" width="11.36328125" style="40" customWidth="1"/>
    <col min="6" max="7" width="11.18359375" style="40" customWidth="1"/>
    <col min="8" max="10" width="7.8125" style="40" customWidth="1"/>
    <col min="11" max="16384" width="8.90625" style="40" customWidth="1"/>
  </cols>
  <sheetData>
    <row r="1" ht="15" customHeight="1">
      <c r="B1" s="41" t="s">
        <v>7</v>
      </c>
    </row>
    <row r="2" spans="2:9" ht="29.25" customHeight="1">
      <c r="B2" s="42" t="s">
        <v>217</v>
      </c>
      <c r="C2" s="43"/>
      <c r="D2" s="43"/>
      <c r="E2" s="43"/>
      <c r="F2" s="43"/>
      <c r="G2" s="43"/>
      <c r="H2" s="44"/>
      <c r="I2" s="44"/>
    </row>
    <row r="3" spans="8:9" ht="14.25" customHeight="1">
      <c r="H3" s="52" t="s">
        <v>66</v>
      </c>
      <c r="I3" s="52"/>
    </row>
    <row r="4" spans="1:10" ht="15.75" customHeight="1">
      <c r="A4" s="164" t="s">
        <v>39</v>
      </c>
      <c r="B4" s="164" t="s">
        <v>40</v>
      </c>
      <c r="C4" s="172" t="s">
        <v>193</v>
      </c>
      <c r="D4" s="173"/>
      <c r="E4" s="174"/>
      <c r="F4" s="172" t="s">
        <v>192</v>
      </c>
      <c r="G4" s="174"/>
      <c r="H4" s="169" t="s">
        <v>9</v>
      </c>
      <c r="I4" s="170"/>
      <c r="J4" s="171"/>
    </row>
    <row r="5" spans="1:10" ht="38.25">
      <c r="A5" s="165"/>
      <c r="B5" s="165"/>
      <c r="C5" s="46" t="s">
        <v>222</v>
      </c>
      <c r="D5" s="46" t="s">
        <v>223</v>
      </c>
      <c r="E5" s="88" t="s">
        <v>206</v>
      </c>
      <c r="F5" s="89" t="s">
        <v>224</v>
      </c>
      <c r="G5" s="87" t="s">
        <v>207</v>
      </c>
      <c r="H5" s="80" t="s">
        <v>225</v>
      </c>
      <c r="I5" s="80" t="s">
        <v>226</v>
      </c>
      <c r="J5" s="80" t="s">
        <v>227</v>
      </c>
    </row>
    <row r="6" spans="1:10" ht="15.75">
      <c r="A6" s="53" t="s">
        <v>10</v>
      </c>
      <c r="B6" s="53" t="s">
        <v>11</v>
      </c>
      <c r="C6" s="54">
        <v>1</v>
      </c>
      <c r="D6" s="54">
        <v>2</v>
      </c>
      <c r="E6" s="54">
        <v>3</v>
      </c>
      <c r="F6" s="54">
        <v>4</v>
      </c>
      <c r="G6" s="54">
        <v>5</v>
      </c>
      <c r="H6" s="55">
        <v>6</v>
      </c>
      <c r="I6" s="55">
        <v>7</v>
      </c>
      <c r="J6" s="55">
        <v>8</v>
      </c>
    </row>
    <row r="7" spans="1:10" ht="42" customHeight="1">
      <c r="A7" s="56" t="s">
        <v>41</v>
      </c>
      <c r="B7" s="57" t="s">
        <v>67</v>
      </c>
      <c r="C7" s="84">
        <f>SUM(C8:C11)</f>
        <v>31430.728104840822</v>
      </c>
      <c r="D7" s="84">
        <f>SUM(D8:D11)</f>
        <v>32671.736706083073</v>
      </c>
      <c r="E7" s="84">
        <f>SUM(E8:E11)</f>
        <v>169714.15836978616</v>
      </c>
      <c r="F7" s="84">
        <f>SUM(F8:F11)</f>
        <v>28581.02105645161</v>
      </c>
      <c r="G7" s="84">
        <f>SUM(G8:G11)</f>
        <v>155077.4966445438</v>
      </c>
      <c r="H7" s="94">
        <f>D7/C7*100</f>
        <v>103.94839278651999</v>
      </c>
      <c r="I7" s="94">
        <f>D7/F7*100</f>
        <v>114.312699471274</v>
      </c>
      <c r="J7" s="94">
        <f>E7/G7*100</f>
        <v>109.4382886246812</v>
      </c>
    </row>
    <row r="8" spans="1:10" ht="29.25" customHeight="1">
      <c r="A8" s="49">
        <v>1</v>
      </c>
      <c r="B8" s="9" t="s">
        <v>68</v>
      </c>
      <c r="C8" s="86">
        <f>'[1]GTSX- GIA ss'!C13/1000</f>
        <v>99.32413754605336</v>
      </c>
      <c r="D8" s="86">
        <f>'[1]GTSX- GIA ss'!D13/1000</f>
        <v>100.62297644300547</v>
      </c>
      <c r="E8" s="86">
        <f>'[1]GTSX- GIA ss'!E13/1000</f>
        <v>480.1858023665532</v>
      </c>
      <c r="F8" s="86">
        <f>'[1]GTSX- GIA ss'!F13/1000</f>
        <v>72.606</v>
      </c>
      <c r="G8" s="86">
        <f>'[1]GTSX- GIA ss'!G13/1000</f>
        <v>434.703153518688</v>
      </c>
      <c r="H8" s="95">
        <f aca="true" t="shared" si="0" ref="H8:H16">D8/C8*100</f>
        <v>101.30767699477872</v>
      </c>
      <c r="I8" s="95">
        <f aca="true" t="shared" si="1" ref="I8:I16">D8/F8*100</f>
        <v>138.58768757816912</v>
      </c>
      <c r="J8" s="95">
        <f aca="true" t="shared" si="2" ref="J8:J16">E8/G8*100</f>
        <v>110.46292130151522</v>
      </c>
    </row>
    <row r="9" spans="1:10" ht="29.25" customHeight="1">
      <c r="A9" s="49">
        <v>2</v>
      </c>
      <c r="B9" s="9" t="s">
        <v>69</v>
      </c>
      <c r="C9" s="86">
        <f>'[1]GTSX- GIA ss'!C14/1000</f>
        <v>30918.937552100033</v>
      </c>
      <c r="D9" s="86">
        <f>'[1]GTSX- GIA ss'!D14/1000</f>
        <v>32178.012984931065</v>
      </c>
      <c r="E9" s="86">
        <f>'[1]GTSX- GIA ss'!E14/1000</f>
        <v>167195.94422435082</v>
      </c>
      <c r="F9" s="86">
        <f>'[1]GTSX- GIA ss'!F14/1000</f>
        <v>28170.31605645161</v>
      </c>
      <c r="G9" s="86">
        <f>'[1]GTSX- GIA ss'!G14/1000</f>
        <v>152434.25004060965</v>
      </c>
      <c r="H9" s="95">
        <f t="shared" si="0"/>
        <v>104.07218207517455</v>
      </c>
      <c r="I9" s="95">
        <f t="shared" si="1"/>
        <v>114.22666653951723</v>
      </c>
      <c r="J9" s="95">
        <f t="shared" si="2"/>
        <v>109.68397468404152</v>
      </c>
    </row>
    <row r="10" spans="1:10" ht="29.25" customHeight="1">
      <c r="A10" s="49">
        <v>3</v>
      </c>
      <c r="B10" s="9" t="s">
        <v>70</v>
      </c>
      <c r="C10" s="86">
        <f>'[1]GTSX- GIA ss'!C15/1000</f>
        <v>361.64461794260103</v>
      </c>
      <c r="D10" s="86">
        <f>'[1]GTSX- GIA ss'!D15/1000</f>
        <v>340.67519699269866</v>
      </c>
      <c r="E10" s="86">
        <f>'[1]GTSX- GIA ss'!E15/1000</f>
        <v>1766.672953913314</v>
      </c>
      <c r="F10" s="86">
        <f>'[1]GTSX- GIA ss'!F15/1000</f>
        <v>293.889</v>
      </c>
      <c r="G10" s="86">
        <f>'[1]GTSX- GIA ss'!G15/1000</f>
        <v>1966.23488086745</v>
      </c>
      <c r="H10" s="95">
        <f t="shared" si="0"/>
        <v>94.20164993213571</v>
      </c>
      <c r="I10" s="95">
        <f t="shared" si="1"/>
        <v>115.91968293903435</v>
      </c>
      <c r="J10" s="95">
        <f t="shared" si="2"/>
        <v>89.85055504324616</v>
      </c>
    </row>
    <row r="11" spans="1:10" ht="29.25" customHeight="1">
      <c r="A11" s="49">
        <v>4</v>
      </c>
      <c r="B11" s="60" t="s">
        <v>71</v>
      </c>
      <c r="C11" s="86">
        <f>'[1]GTSX- GIA ss'!C16/1000</f>
        <v>50.82179725213517</v>
      </c>
      <c r="D11" s="86">
        <f>'[1]GTSX- GIA ss'!D16/1000</f>
        <v>52.42554771630152</v>
      </c>
      <c r="E11" s="86">
        <f>'[1]GTSX- GIA ss'!E16/1000</f>
        <v>271.3553891554876</v>
      </c>
      <c r="F11" s="86">
        <f>'[1]GTSX- GIA ss'!F16/1000</f>
        <v>44.21</v>
      </c>
      <c r="G11" s="86">
        <f>'[1]GTSX- GIA ss'!G16/1000</f>
        <v>242.308569548021</v>
      </c>
      <c r="H11" s="95">
        <f t="shared" si="0"/>
        <v>103.15563508352506</v>
      </c>
      <c r="I11" s="95">
        <f t="shared" si="1"/>
        <v>118.58300772744069</v>
      </c>
      <c r="J11" s="95">
        <f t="shared" si="2"/>
        <v>111.98753294679082</v>
      </c>
    </row>
    <row r="12" spans="1:10" ht="42" customHeight="1">
      <c r="A12" s="48" t="s">
        <v>41</v>
      </c>
      <c r="B12" s="63" t="s">
        <v>72</v>
      </c>
      <c r="C12" s="85">
        <f>SUM(C13:C16)</f>
        <v>39321.090299999996</v>
      </c>
      <c r="D12" s="85">
        <f>SUM(D13:D16)</f>
        <v>40867.392</v>
      </c>
      <c r="E12" s="85">
        <f>SUM(E13:E16)</f>
        <v>212568.12085677002</v>
      </c>
      <c r="F12" s="85">
        <f>SUM(F13:F16)</f>
        <v>35475.166209999996</v>
      </c>
      <c r="G12" s="85">
        <f>SUM(G13:G16)</f>
        <v>189815.78974657998</v>
      </c>
      <c r="H12" s="96">
        <f t="shared" si="0"/>
        <v>103.93249955228225</v>
      </c>
      <c r="I12" s="96">
        <f t="shared" si="1"/>
        <v>115.20000148295289</v>
      </c>
      <c r="J12" s="96">
        <f t="shared" si="2"/>
        <v>111.98653238519636</v>
      </c>
    </row>
    <row r="13" spans="1:10" ht="29.25" customHeight="1">
      <c r="A13" s="49">
        <v>1</v>
      </c>
      <c r="B13" s="60" t="s">
        <v>68</v>
      </c>
      <c r="C13" s="86">
        <f>'[1]GTSX- GIA TT-in'!C13/1000</f>
        <v>177.92926</v>
      </c>
      <c r="D13" s="86">
        <f>'[1]GTSX- GIA TT-in'!D13/1000</f>
        <v>180.256</v>
      </c>
      <c r="E13" s="86">
        <f>'[1]GTSX- GIA TT-in'!E13/1000</f>
        <v>857.1971754000001</v>
      </c>
      <c r="F13" s="86">
        <f>'[1]GTSX- GIA TT-in'!F13/1000</f>
        <v>126.06749</v>
      </c>
      <c r="G13" s="86">
        <f>'[1]GTSX- GIA TT-in'!G13/1000</f>
        <v>676.4323449</v>
      </c>
      <c r="H13" s="95">
        <f t="shared" si="0"/>
        <v>101.30767699477872</v>
      </c>
      <c r="I13" s="95">
        <f t="shared" si="1"/>
        <v>142.98373038124262</v>
      </c>
      <c r="J13" s="95">
        <f t="shared" si="2"/>
        <v>126.7232683154327</v>
      </c>
    </row>
    <row r="14" spans="1:10" ht="29.25" customHeight="1">
      <c r="A14" s="49">
        <f>A13+1</f>
        <v>2</v>
      </c>
      <c r="B14" s="60" t="s">
        <v>69</v>
      </c>
      <c r="C14" s="86">
        <f>'[1]GTSX- GIA TT-in'!C14/1000</f>
        <v>38574.46649</v>
      </c>
      <c r="D14" s="86">
        <f>'[1]GTSX- GIA TT-in'!D14/1000</f>
        <v>40145.289</v>
      </c>
      <c r="E14" s="86">
        <f>'[1]GTSX- GIA TT-in'!E14/1000</f>
        <v>208914.74109350002</v>
      </c>
      <c r="F14" s="86">
        <f>'[1]GTSX- GIA TT-in'!F14/1000</f>
        <v>34931.191909999994</v>
      </c>
      <c r="G14" s="86">
        <f>'[1]GTSX- GIA TT-in'!G14/1000</f>
        <v>186518.54834968998</v>
      </c>
      <c r="H14" s="95">
        <f t="shared" si="0"/>
        <v>104.07218207517457</v>
      </c>
      <c r="I14" s="95">
        <f t="shared" si="1"/>
        <v>114.92676546346914</v>
      </c>
      <c r="J14" s="95">
        <f t="shared" si="2"/>
        <v>112.00748823211998</v>
      </c>
    </row>
    <row r="15" spans="1:10" ht="29.25" customHeight="1">
      <c r="A15" s="49">
        <f>A14+1</f>
        <v>3</v>
      </c>
      <c r="B15" s="60" t="s">
        <v>70</v>
      </c>
      <c r="C15" s="86">
        <f>'[1]GTSX- GIA TT-in'!C15/1000</f>
        <v>500.263</v>
      </c>
      <c r="D15" s="86">
        <f>'[1]GTSX- GIA TT-in'!D15/1000</f>
        <v>471.256</v>
      </c>
      <c r="E15" s="86">
        <f>'[1]GTSX- GIA TT-in'!E15/1000</f>
        <v>2430.9531664</v>
      </c>
      <c r="F15" s="86">
        <f>'[1]GTSX- GIA TT-in'!F15/1000</f>
        <v>359.80951</v>
      </c>
      <c r="G15" s="86">
        <f>'[1]GTSX- GIA TT-in'!G15/1000</f>
        <v>2308.0682697</v>
      </c>
      <c r="H15" s="95">
        <f t="shared" si="0"/>
        <v>94.2016499321357</v>
      </c>
      <c r="I15" s="95">
        <f t="shared" si="1"/>
        <v>130.97374774780133</v>
      </c>
      <c r="J15" s="95">
        <f t="shared" si="2"/>
        <v>105.32414479732752</v>
      </c>
    </row>
    <row r="16" spans="1:10" ht="29.25" customHeight="1">
      <c r="A16" s="50">
        <v>4</v>
      </c>
      <c r="B16" s="64" t="s">
        <v>71</v>
      </c>
      <c r="C16" s="97">
        <f>'[1]GTSX- GIA TT-in'!C16/1000</f>
        <v>68.43155</v>
      </c>
      <c r="D16" s="97">
        <f>'[1]GTSX- GIA TT-in'!D16/1000</f>
        <v>70.591</v>
      </c>
      <c r="E16" s="97">
        <f>'[1]GTSX- GIA TT-in'!E16/1000</f>
        <v>365.22942147</v>
      </c>
      <c r="F16" s="97">
        <f>'[1]GTSX- GIA TT-in'!F16/1000</f>
        <v>58.097300000000004</v>
      </c>
      <c r="G16" s="97">
        <f>'[1]GTSX- GIA TT-in'!G16/1000</f>
        <v>312.74078229</v>
      </c>
      <c r="H16" s="98">
        <f t="shared" si="0"/>
        <v>103.15563508352506</v>
      </c>
      <c r="I16" s="98">
        <f t="shared" si="1"/>
        <v>121.50478593669582</v>
      </c>
      <c r="J16" s="98">
        <f t="shared" si="2"/>
        <v>116.78343284673632</v>
      </c>
    </row>
    <row r="17" ht="20.25" customHeight="1">
      <c r="B17" s="145" t="s">
        <v>282</v>
      </c>
    </row>
    <row r="18" ht="20.25" customHeight="1">
      <c r="B18" s="145" t="s">
        <v>283</v>
      </c>
    </row>
  </sheetData>
  <sheetProtection/>
  <mergeCells count="5">
    <mergeCell ref="H4:J4"/>
    <mergeCell ref="A4:A5"/>
    <mergeCell ref="B4:B5"/>
    <mergeCell ref="C4:E4"/>
    <mergeCell ref="F4:G4"/>
  </mergeCells>
  <printOptions/>
  <pageMargins left="0.75" right="0.75" top="1" bottom="1" header="0.5" footer="0.5"/>
  <pageSetup orientation="portrait" paperSize="9"/>
  <ignoredErrors>
    <ignoredError sqref="C7:G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5">
      <selection activeCell="J7" sqref="J7"/>
    </sheetView>
  </sheetViews>
  <sheetFormatPr defaultColWidth="8.72265625" defaultRowHeight="16.5"/>
  <cols>
    <col min="1" max="1" width="3.99609375" style="0" bestFit="1" customWidth="1"/>
    <col min="2" max="2" width="39.6328125" style="0" customWidth="1"/>
    <col min="3" max="3" width="9.36328125" style="0" customWidth="1"/>
    <col min="4" max="4" width="8.90625" style="0" bestFit="1" customWidth="1"/>
    <col min="5" max="5" width="10.453125" style="0" bestFit="1" customWidth="1"/>
    <col min="6" max="6" width="10.6328125" style="0" bestFit="1" customWidth="1"/>
    <col min="7" max="7" width="10.8125" style="0" bestFit="1" customWidth="1"/>
    <col min="8" max="8" width="10.6328125" style="0" bestFit="1" customWidth="1"/>
    <col min="9" max="11" width="8.18359375" style="0" customWidth="1"/>
  </cols>
  <sheetData>
    <row r="1" spans="1:8" ht="16.5">
      <c r="A1" s="40"/>
      <c r="B1" s="41" t="s">
        <v>7</v>
      </c>
      <c r="C1" s="41"/>
      <c r="D1" s="40"/>
      <c r="E1" s="40"/>
      <c r="F1" s="40"/>
      <c r="G1" s="40"/>
      <c r="H1" s="40"/>
    </row>
    <row r="2" spans="1:8" ht="18.75">
      <c r="A2" s="40"/>
      <c r="B2" s="42" t="s">
        <v>218</v>
      </c>
      <c r="C2" s="42"/>
      <c r="D2" s="43"/>
      <c r="E2" s="43"/>
      <c r="F2" s="43"/>
      <c r="G2" s="44"/>
      <c r="H2" s="44"/>
    </row>
    <row r="3" spans="1:8" ht="18.75">
      <c r="A3" s="40"/>
      <c r="B3" s="42"/>
      <c r="C3" s="42"/>
      <c r="D3" s="43"/>
      <c r="E3" s="43"/>
      <c r="F3" s="43"/>
      <c r="G3" s="44"/>
      <c r="H3" s="44"/>
    </row>
    <row r="4" spans="1:11" ht="16.5" customHeight="1">
      <c r="A4" s="164" t="s">
        <v>39</v>
      </c>
      <c r="B4" s="164" t="s">
        <v>73</v>
      </c>
      <c r="C4" s="164" t="s">
        <v>38</v>
      </c>
      <c r="D4" s="172" t="s">
        <v>193</v>
      </c>
      <c r="E4" s="173"/>
      <c r="F4" s="174"/>
      <c r="G4" s="172" t="s">
        <v>192</v>
      </c>
      <c r="H4" s="174"/>
      <c r="I4" s="169" t="s">
        <v>9</v>
      </c>
      <c r="J4" s="170"/>
      <c r="K4" s="171"/>
    </row>
    <row r="5" spans="1:11" ht="40.5" customHeight="1">
      <c r="A5" s="175"/>
      <c r="B5" s="175"/>
      <c r="C5" s="175"/>
      <c r="D5" s="46" t="s">
        <v>222</v>
      </c>
      <c r="E5" s="46" t="s">
        <v>223</v>
      </c>
      <c r="F5" s="88" t="s">
        <v>206</v>
      </c>
      <c r="G5" s="89" t="s">
        <v>224</v>
      </c>
      <c r="H5" s="87" t="s">
        <v>207</v>
      </c>
      <c r="I5" s="80" t="s">
        <v>225</v>
      </c>
      <c r="J5" s="80" t="s">
        <v>226</v>
      </c>
      <c r="K5" s="80" t="s">
        <v>227</v>
      </c>
    </row>
    <row r="6" spans="1:11" ht="16.5">
      <c r="A6" s="55" t="s">
        <v>10</v>
      </c>
      <c r="B6" s="55" t="s">
        <v>11</v>
      </c>
      <c r="C6" s="55" t="s">
        <v>74</v>
      </c>
      <c r="D6" s="54">
        <v>1</v>
      </c>
      <c r="E6" s="54">
        <v>2</v>
      </c>
      <c r="F6" s="54">
        <v>3</v>
      </c>
      <c r="G6" s="54">
        <v>4</v>
      </c>
      <c r="H6" s="54">
        <v>5</v>
      </c>
      <c r="I6" s="55">
        <v>6</v>
      </c>
      <c r="J6" s="55">
        <v>7</v>
      </c>
      <c r="K6" s="55">
        <v>8</v>
      </c>
    </row>
    <row r="7" spans="1:11" ht="16.5">
      <c r="A7" s="112">
        <v>1</v>
      </c>
      <c r="B7" s="113" t="s">
        <v>75</v>
      </c>
      <c r="C7" s="114" t="s">
        <v>183</v>
      </c>
      <c r="D7" s="120">
        <f>'[2]Output'!E12</f>
        <v>748009.725338929</v>
      </c>
      <c r="E7" s="120">
        <f>'[2]Output'!F12</f>
        <v>763888.892071759</v>
      </c>
      <c r="F7" s="120">
        <f>'[2]Output'!G12</f>
        <v>3644644.45963046</v>
      </c>
      <c r="G7" s="120">
        <f>'[2]Output'!H12</f>
        <v>387144.446057546</v>
      </c>
      <c r="H7" s="120">
        <f>'[2]Output'!I12</f>
        <v>2266483.34277701</v>
      </c>
      <c r="I7" s="121">
        <f>E7/D7*100</f>
        <v>102.12285565212873</v>
      </c>
      <c r="J7" s="121">
        <f>E7/G7*100</f>
        <v>197.31366415061856</v>
      </c>
      <c r="K7" s="121">
        <f>F7/H7*100</f>
        <v>160.80614363416663</v>
      </c>
    </row>
    <row r="8" spans="1:11" ht="16.5">
      <c r="A8" s="65">
        <f>A7+1</f>
        <v>2</v>
      </c>
      <c r="B8" s="66" t="s">
        <v>76</v>
      </c>
      <c r="C8" s="115" t="s">
        <v>183</v>
      </c>
      <c r="D8" s="122">
        <f>'[2]Output'!E13</f>
        <v>304527.863860199</v>
      </c>
      <c r="E8" s="122">
        <f>'[2]Output'!F13</f>
        <v>294262.290257995</v>
      </c>
      <c r="F8" s="122">
        <f>'[2]Output'!G13</f>
        <v>2034722.91746356</v>
      </c>
      <c r="G8" s="122">
        <f>'[2]Output'!H13</f>
        <v>525626.220891373</v>
      </c>
      <c r="H8" s="122">
        <f>'[2]Output'!I13</f>
        <v>2943660.13207115</v>
      </c>
      <c r="I8" s="123">
        <f aca="true" t="shared" si="0" ref="I8:I71">E8/D8*100</f>
        <v>96.62901992872591</v>
      </c>
      <c r="J8" s="123">
        <f aca="true" t="shared" si="1" ref="J8:J71">E8/G8*100</f>
        <v>55.98318321315402</v>
      </c>
      <c r="K8" s="123">
        <f aca="true" t="shared" si="2" ref="K8:K71">F8/H8*100</f>
        <v>69.12220929635431</v>
      </c>
    </row>
    <row r="9" spans="1:11" ht="16.5">
      <c r="A9" s="65">
        <f aca="true" t="shared" si="3" ref="A9:A73">A8+1</f>
        <v>3</v>
      </c>
      <c r="B9" s="67" t="s">
        <v>77</v>
      </c>
      <c r="C9" s="116" t="s">
        <v>78</v>
      </c>
      <c r="D9" s="122">
        <f>'[2]Output'!E14</f>
        <v>5257</v>
      </c>
      <c r="E9" s="122">
        <f>'[2]Output'!F14</f>
        <v>5310</v>
      </c>
      <c r="F9" s="122">
        <f>'[2]Output'!G14</f>
        <v>31410.88</v>
      </c>
      <c r="G9" s="122">
        <f>'[2]Output'!H14</f>
        <v>7200</v>
      </c>
      <c r="H9" s="122">
        <f>'[2]Output'!I14</f>
        <v>34550</v>
      </c>
      <c r="I9" s="123">
        <f t="shared" si="0"/>
        <v>101.00817957009703</v>
      </c>
      <c r="J9" s="123">
        <f t="shared" si="1"/>
        <v>73.75</v>
      </c>
      <c r="K9" s="123">
        <f t="shared" si="2"/>
        <v>90.91426917510854</v>
      </c>
    </row>
    <row r="10" spans="1:11" ht="16.5">
      <c r="A10" s="65">
        <f t="shared" si="3"/>
        <v>4</v>
      </c>
      <c r="B10" s="67" t="s">
        <v>79</v>
      </c>
      <c r="C10" s="116" t="s">
        <v>78</v>
      </c>
      <c r="D10" s="122">
        <f>'[2]Output'!E15</f>
        <v>1712.38239054759</v>
      </c>
      <c r="E10" s="122">
        <f>'[2]Output'!F15</f>
        <v>2267.45549595815</v>
      </c>
      <c r="F10" s="122">
        <f>'[2]Output'!G15</f>
        <v>12364.4751297797</v>
      </c>
      <c r="G10" s="122">
        <f>'[2]Output'!H15</f>
        <v>1134.73550597728</v>
      </c>
      <c r="H10" s="122">
        <f>'[2]Output'!I15</f>
        <v>9984.15073802275</v>
      </c>
      <c r="I10" s="123">
        <f t="shared" si="0"/>
        <v>132.41525423728854</v>
      </c>
      <c r="J10" s="123">
        <f t="shared" si="1"/>
        <v>199.82238010657173</v>
      </c>
      <c r="K10" s="123">
        <f t="shared" si="2"/>
        <v>123.8410301908998</v>
      </c>
    </row>
    <row r="11" spans="1:11" ht="16.5">
      <c r="A11" s="65">
        <f t="shared" si="3"/>
        <v>5</v>
      </c>
      <c r="B11" s="67" t="s">
        <v>80</v>
      </c>
      <c r="C11" s="116" t="s">
        <v>78</v>
      </c>
      <c r="D11" s="122">
        <f>'[2]Output'!E16</f>
        <v>17760</v>
      </c>
      <c r="E11" s="122">
        <f>'[2]Output'!F16</f>
        <v>17907</v>
      </c>
      <c r="F11" s="122">
        <f>'[2]Output'!G16</f>
        <v>102201</v>
      </c>
      <c r="G11" s="122">
        <f>'[2]Output'!H16</f>
        <v>16707</v>
      </c>
      <c r="H11" s="122">
        <f>'[2]Output'!I16</f>
        <v>101848</v>
      </c>
      <c r="I11" s="123">
        <f t="shared" si="0"/>
        <v>100.8277027027027</v>
      </c>
      <c r="J11" s="123">
        <f t="shared" si="1"/>
        <v>107.18261806428444</v>
      </c>
      <c r="K11" s="123">
        <f t="shared" si="2"/>
        <v>100.34659492577174</v>
      </c>
    </row>
    <row r="12" spans="1:11" ht="16.5">
      <c r="A12" s="65">
        <f t="shared" si="3"/>
        <v>6</v>
      </c>
      <c r="B12" s="67" t="s">
        <v>81</v>
      </c>
      <c r="C12" s="116" t="s">
        <v>78</v>
      </c>
      <c r="D12" s="122">
        <f>'[2]Output'!E17</f>
        <v>137808</v>
      </c>
      <c r="E12" s="122">
        <f>'[2]Output'!F17</f>
        <v>140300</v>
      </c>
      <c r="F12" s="122">
        <f>'[2]Output'!G17</f>
        <v>795869</v>
      </c>
      <c r="G12" s="122">
        <f>'[2]Output'!H17</f>
        <v>152386</v>
      </c>
      <c r="H12" s="122">
        <f>'[2]Output'!I17</f>
        <v>856492</v>
      </c>
      <c r="I12" s="123">
        <f t="shared" si="0"/>
        <v>101.80831301520956</v>
      </c>
      <c r="J12" s="123">
        <f t="shared" si="1"/>
        <v>92.06882522016458</v>
      </c>
      <c r="K12" s="123">
        <f t="shared" si="2"/>
        <v>92.92194206133858</v>
      </c>
    </row>
    <row r="13" spans="1:11" ht="16.5">
      <c r="A13" s="65">
        <f t="shared" si="3"/>
        <v>7</v>
      </c>
      <c r="B13" s="66" t="s">
        <v>82</v>
      </c>
      <c r="C13" s="116" t="s">
        <v>78</v>
      </c>
      <c r="D13" s="122">
        <f>'[2]Output'!E18</f>
        <v>111384</v>
      </c>
      <c r="E13" s="122">
        <f>'[2]Output'!F18</f>
        <v>105627</v>
      </c>
      <c r="F13" s="122">
        <f>'[2]Output'!G18</f>
        <v>638940</v>
      </c>
      <c r="G13" s="122">
        <f>'[2]Output'!H18</f>
        <v>116347</v>
      </c>
      <c r="H13" s="122">
        <f>'[2]Output'!I18</f>
        <v>605477</v>
      </c>
      <c r="I13" s="123">
        <f t="shared" si="0"/>
        <v>94.83139409609997</v>
      </c>
      <c r="J13" s="123">
        <f t="shared" si="1"/>
        <v>90.78618271205961</v>
      </c>
      <c r="K13" s="123">
        <f t="shared" si="2"/>
        <v>105.52671695208902</v>
      </c>
    </row>
    <row r="14" spans="1:11" ht="16.5">
      <c r="A14" s="65">
        <f t="shared" si="3"/>
        <v>8</v>
      </c>
      <c r="B14" s="67" t="s">
        <v>83</v>
      </c>
      <c r="C14" s="116" t="s">
        <v>78</v>
      </c>
      <c r="D14" s="122">
        <f>'[2]Output'!E19</f>
        <v>42577</v>
      </c>
      <c r="E14" s="122">
        <f>'[2]Output'!F19</f>
        <v>43765</v>
      </c>
      <c r="F14" s="122">
        <f>'[2]Output'!G19</f>
        <v>209105</v>
      </c>
      <c r="G14" s="122">
        <f>'[2]Output'!H19</f>
        <v>41163</v>
      </c>
      <c r="H14" s="122">
        <f>'[2]Output'!I19</f>
        <v>199696.5</v>
      </c>
      <c r="I14" s="123">
        <f t="shared" si="0"/>
        <v>102.79023886135707</v>
      </c>
      <c r="J14" s="123">
        <f t="shared" si="1"/>
        <v>106.3212107961033</v>
      </c>
      <c r="K14" s="123">
        <f t="shared" si="2"/>
        <v>104.71139954881532</v>
      </c>
    </row>
    <row r="15" spans="1:11" ht="16.5">
      <c r="A15" s="65">
        <f t="shared" si="3"/>
        <v>9</v>
      </c>
      <c r="B15" s="67" t="s">
        <v>84</v>
      </c>
      <c r="C15" s="116" t="s">
        <v>78</v>
      </c>
      <c r="D15" s="122">
        <f>'[2]Output'!E20</f>
        <v>2034.97345378334</v>
      </c>
      <c r="E15" s="122">
        <f>'[2]Output'!F20</f>
        <v>2048.22668527631</v>
      </c>
      <c r="F15" s="122">
        <f>'[2]Output'!G20</f>
        <v>10859.4569174897</v>
      </c>
      <c r="G15" s="122">
        <f>'[2]Output'!H20</f>
        <v>2077.34764938403</v>
      </c>
      <c r="H15" s="122">
        <f>'[2]Output'!I20</f>
        <v>11035.3272994013</v>
      </c>
      <c r="I15" s="123">
        <f t="shared" si="0"/>
        <v>100.65127294256986</v>
      </c>
      <c r="J15" s="123">
        <f t="shared" si="1"/>
        <v>98.59816607411115</v>
      </c>
      <c r="K15" s="123">
        <f t="shared" si="2"/>
        <v>98.40629664041644</v>
      </c>
    </row>
    <row r="16" spans="1:11" ht="16.5">
      <c r="A16" s="65">
        <f t="shared" si="3"/>
        <v>10</v>
      </c>
      <c r="B16" s="67" t="s">
        <v>85</v>
      </c>
      <c r="C16" s="116" t="s">
        <v>78</v>
      </c>
      <c r="D16" s="122">
        <f>'[2]Output'!E21</f>
        <v>7869</v>
      </c>
      <c r="E16" s="122">
        <f>'[2]Output'!F21</f>
        <v>8000</v>
      </c>
      <c r="F16" s="122">
        <f>'[2]Output'!G21</f>
        <v>41658</v>
      </c>
      <c r="G16" s="122">
        <f>'[2]Output'!H21</f>
        <v>7511</v>
      </c>
      <c r="H16" s="122">
        <f>'[2]Output'!I21</f>
        <v>42697</v>
      </c>
      <c r="I16" s="123">
        <f t="shared" si="0"/>
        <v>101.66476045240817</v>
      </c>
      <c r="J16" s="123">
        <f t="shared" si="1"/>
        <v>106.51045133803754</v>
      </c>
      <c r="K16" s="123">
        <f t="shared" si="2"/>
        <v>97.56657376396468</v>
      </c>
    </row>
    <row r="17" spans="1:11" ht="16.5">
      <c r="A17" s="65">
        <f t="shared" si="3"/>
        <v>11</v>
      </c>
      <c r="B17" s="67" t="s">
        <v>86</v>
      </c>
      <c r="C17" s="116" t="s">
        <v>78</v>
      </c>
      <c r="D17" s="122">
        <f>'[2]Output'!E22</f>
        <v>17057</v>
      </c>
      <c r="E17" s="122">
        <f>'[2]Output'!F22</f>
        <v>17652</v>
      </c>
      <c r="F17" s="122">
        <f>'[2]Output'!G22</f>
        <v>121783</v>
      </c>
      <c r="G17" s="122">
        <f>'[2]Output'!H22</f>
        <v>24617</v>
      </c>
      <c r="H17" s="122">
        <f>'[2]Output'!I22</f>
        <v>130930</v>
      </c>
      <c r="I17" s="123">
        <f t="shared" si="0"/>
        <v>103.48830392214342</v>
      </c>
      <c r="J17" s="123">
        <f t="shared" si="1"/>
        <v>71.70654425803306</v>
      </c>
      <c r="K17" s="123">
        <f t="shared" si="2"/>
        <v>93.01382418086</v>
      </c>
    </row>
    <row r="18" spans="1:11" ht="29.25">
      <c r="A18" s="65">
        <f t="shared" si="3"/>
        <v>12</v>
      </c>
      <c r="B18" s="67" t="s">
        <v>87</v>
      </c>
      <c r="C18" s="116" t="s">
        <v>184</v>
      </c>
      <c r="D18" s="122">
        <f>'[2]Output'!E23</f>
        <v>5500</v>
      </c>
      <c r="E18" s="122">
        <f>'[2]Output'!F23</f>
        <v>6000</v>
      </c>
      <c r="F18" s="122">
        <f>'[2]Output'!G23</f>
        <v>37770</v>
      </c>
      <c r="G18" s="122">
        <f>'[2]Output'!H23</f>
        <v>6600</v>
      </c>
      <c r="H18" s="122">
        <f>'[2]Output'!I23</f>
        <v>29196</v>
      </c>
      <c r="I18" s="123">
        <f t="shared" si="0"/>
        <v>109.09090909090908</v>
      </c>
      <c r="J18" s="123">
        <f t="shared" si="1"/>
        <v>90.9090909090909</v>
      </c>
      <c r="K18" s="123">
        <f t="shared" si="2"/>
        <v>129.36703658035347</v>
      </c>
    </row>
    <row r="19" spans="1:11" ht="16.5">
      <c r="A19" s="65">
        <f t="shared" si="3"/>
        <v>13</v>
      </c>
      <c r="B19" s="67" t="s">
        <v>88</v>
      </c>
      <c r="C19" s="116" t="s">
        <v>184</v>
      </c>
      <c r="D19" s="122">
        <f>'[2]Output'!E24</f>
        <v>22</v>
      </c>
      <c r="E19" s="122">
        <f>'[2]Output'!F24</f>
        <v>22</v>
      </c>
      <c r="F19" s="122">
        <f>'[2]Output'!G24</f>
        <v>143.3</v>
      </c>
      <c r="G19" s="122">
        <f>'[2]Output'!H24</f>
        <v>27.1</v>
      </c>
      <c r="H19" s="122">
        <f>'[2]Output'!I24</f>
        <v>131.1</v>
      </c>
      <c r="I19" s="123">
        <f t="shared" si="0"/>
        <v>100</v>
      </c>
      <c r="J19" s="123">
        <f t="shared" si="1"/>
        <v>81.18081180811808</v>
      </c>
      <c r="K19" s="123">
        <f t="shared" si="2"/>
        <v>109.30587337909994</v>
      </c>
    </row>
    <row r="20" spans="1:11" ht="16.5">
      <c r="A20" s="65">
        <f t="shared" si="3"/>
        <v>14</v>
      </c>
      <c r="B20" s="67" t="s">
        <v>89</v>
      </c>
      <c r="C20" s="116" t="s">
        <v>184</v>
      </c>
      <c r="D20" s="122">
        <f>'[2]Output'!E25</f>
        <v>24131</v>
      </c>
      <c r="E20" s="122">
        <f>'[2]Output'!F25</f>
        <v>26500</v>
      </c>
      <c r="F20" s="122">
        <f>'[2]Output'!G25</f>
        <v>121949</v>
      </c>
      <c r="G20" s="122">
        <f>'[2]Output'!H25</f>
        <v>26043</v>
      </c>
      <c r="H20" s="122">
        <f>'[2]Output'!I25</f>
        <v>122327</v>
      </c>
      <c r="I20" s="123">
        <f t="shared" si="0"/>
        <v>109.81724752393187</v>
      </c>
      <c r="J20" s="123">
        <f t="shared" si="1"/>
        <v>101.75479015474407</v>
      </c>
      <c r="K20" s="123">
        <f t="shared" si="2"/>
        <v>99.6909921767067</v>
      </c>
    </row>
    <row r="21" spans="1:11" ht="29.25">
      <c r="A21" s="65">
        <f t="shared" si="3"/>
        <v>15</v>
      </c>
      <c r="B21" s="67" t="s">
        <v>90</v>
      </c>
      <c r="C21" s="116" t="s">
        <v>78</v>
      </c>
      <c r="D21" s="122">
        <f>'[2]Output'!E26</f>
        <v>135.1</v>
      </c>
      <c r="E21" s="122">
        <f>'[2]Output'!F26</f>
        <v>140</v>
      </c>
      <c r="F21" s="122">
        <f>'[2]Output'!G26</f>
        <v>890.7</v>
      </c>
      <c r="G21" s="122">
        <f>'[2]Output'!H26</f>
        <v>101.95</v>
      </c>
      <c r="H21" s="122">
        <f>'[2]Output'!I26</f>
        <v>715.9</v>
      </c>
      <c r="I21" s="123">
        <f t="shared" si="0"/>
        <v>103.62694300518136</v>
      </c>
      <c r="J21" s="123">
        <f t="shared" si="1"/>
        <v>137.3222167729279</v>
      </c>
      <c r="K21" s="123">
        <f t="shared" si="2"/>
        <v>124.41681799133958</v>
      </c>
    </row>
    <row r="22" spans="1:11" ht="43.5">
      <c r="A22" s="65">
        <f t="shared" si="3"/>
        <v>16</v>
      </c>
      <c r="B22" s="67" t="s">
        <v>228</v>
      </c>
      <c r="C22" s="116" t="s">
        <v>229</v>
      </c>
      <c r="D22" s="122">
        <f>'[2]Output'!E27</f>
        <v>1143</v>
      </c>
      <c r="E22" s="122">
        <f>'[2]Output'!F27</f>
        <v>1100</v>
      </c>
      <c r="F22" s="122">
        <f>'[2]Output'!G27</f>
        <v>6894</v>
      </c>
      <c r="G22" s="122">
        <f>'[2]Output'!H27</f>
        <v>1181</v>
      </c>
      <c r="H22" s="122">
        <f>'[2]Output'!I27</f>
        <v>6994</v>
      </c>
      <c r="I22" s="123">
        <f t="shared" si="0"/>
        <v>96.23797025371829</v>
      </c>
      <c r="J22" s="123">
        <f t="shared" si="1"/>
        <v>93.14140558848433</v>
      </c>
      <c r="K22" s="123">
        <f t="shared" si="2"/>
        <v>98.57020303116958</v>
      </c>
    </row>
    <row r="23" spans="1:11" ht="29.25">
      <c r="A23" s="65">
        <f t="shared" si="3"/>
        <v>17</v>
      </c>
      <c r="B23" s="67" t="s">
        <v>91</v>
      </c>
      <c r="C23" s="116" t="s">
        <v>92</v>
      </c>
      <c r="D23" s="122">
        <f>'[2]Output'!E28</f>
        <v>0.328927038714841</v>
      </c>
      <c r="E23" s="122">
        <f>'[2]Output'!F28</f>
        <v>0.411158798393551</v>
      </c>
      <c r="F23" s="122">
        <f>'[2]Output'!G28</f>
        <v>1.17180257542162</v>
      </c>
      <c r="G23" s="122">
        <f>'[2]Output'!H28</f>
        <v>0.0616738197590327</v>
      </c>
      <c r="H23" s="122">
        <f>'[2]Output'!I28</f>
        <v>0.277532188915647</v>
      </c>
      <c r="I23" s="123">
        <f t="shared" si="0"/>
        <v>124.99999999999991</v>
      </c>
      <c r="J23" s="123">
        <f t="shared" si="1"/>
        <v>666.6666666666662</v>
      </c>
      <c r="K23" s="123">
        <f t="shared" si="2"/>
        <v>422.22222222222194</v>
      </c>
    </row>
    <row r="24" spans="1:11" ht="16.5">
      <c r="A24" s="65">
        <f t="shared" si="3"/>
        <v>18</v>
      </c>
      <c r="B24" s="67" t="s">
        <v>93</v>
      </c>
      <c r="C24" s="116" t="s">
        <v>92</v>
      </c>
      <c r="D24" s="122">
        <f>'[2]Output'!E29</f>
        <v>48.0924855624765</v>
      </c>
      <c r="E24" s="122">
        <f>'[2]Output'!F29</f>
        <v>54.1040462577861</v>
      </c>
      <c r="F24" s="122">
        <f>'[2]Output'!G29</f>
        <v>262.224277529403</v>
      </c>
      <c r="G24" s="122">
        <f>'[2]Output'!H29</f>
        <v>39.6763005890431</v>
      </c>
      <c r="H24" s="122">
        <f>'[2]Output'!I29</f>
        <v>180.779653229349</v>
      </c>
      <c r="I24" s="123">
        <f t="shared" si="0"/>
        <v>112.50000000000009</v>
      </c>
      <c r="J24" s="123">
        <f t="shared" si="1"/>
        <v>136.36363636363652</v>
      </c>
      <c r="K24" s="123">
        <f t="shared" si="2"/>
        <v>145.05187549880293</v>
      </c>
    </row>
    <row r="25" spans="1:11" ht="29.25">
      <c r="A25" s="65">
        <f t="shared" si="3"/>
        <v>19</v>
      </c>
      <c r="B25" s="67" t="s">
        <v>94</v>
      </c>
      <c r="C25" s="116" t="s">
        <v>92</v>
      </c>
      <c r="D25" s="122">
        <f>'[2]Output'!E30</f>
        <v>1133.67915687977</v>
      </c>
      <c r="E25" s="122">
        <f>'[2]Output'!F30</f>
        <v>1170.08169861444</v>
      </c>
      <c r="F25" s="122">
        <f>'[2]Output'!G30</f>
        <v>6639.57359494712</v>
      </c>
      <c r="G25" s="122">
        <f>'[2]Output'!H30</f>
        <v>1157.38081180042</v>
      </c>
      <c r="H25" s="122">
        <f>'[2]Output'!I30</f>
        <v>5614.08199204693</v>
      </c>
      <c r="I25" s="123">
        <f t="shared" si="0"/>
        <v>103.21100917431178</v>
      </c>
      <c r="J25" s="123">
        <f t="shared" si="1"/>
        <v>101.09738183703449</v>
      </c>
      <c r="K25" s="123">
        <f t="shared" si="2"/>
        <v>118.26641656379317</v>
      </c>
    </row>
    <row r="26" spans="1:11" ht="16.5">
      <c r="A26" s="65">
        <f t="shared" si="3"/>
        <v>20</v>
      </c>
      <c r="B26" s="68" t="s">
        <v>95</v>
      </c>
      <c r="C26" s="116" t="s">
        <v>92</v>
      </c>
      <c r="D26" s="122">
        <f>'[2]Output'!E31</f>
        <v>103.842339524815</v>
      </c>
      <c r="E26" s="122">
        <f>'[2]Output'!F31</f>
        <v>108.169103671682</v>
      </c>
      <c r="F26" s="122">
        <f>'[2]Output'!G31</f>
        <v>691.308741565721</v>
      </c>
      <c r="G26" s="122">
        <f>'[2]Output'!H31</f>
        <v>108.385441879026</v>
      </c>
      <c r="H26" s="122">
        <f>'[2]Output'!I31</f>
        <v>634.62813124176</v>
      </c>
      <c r="I26" s="123">
        <f t="shared" si="0"/>
        <v>104.16666666666639</v>
      </c>
      <c r="J26" s="123">
        <f t="shared" si="1"/>
        <v>99.8003992015962</v>
      </c>
      <c r="K26" s="123">
        <f t="shared" si="2"/>
        <v>108.93131072098168</v>
      </c>
    </row>
    <row r="27" spans="1:11" ht="29.25">
      <c r="A27" s="65">
        <f t="shared" si="3"/>
        <v>21</v>
      </c>
      <c r="B27" s="67" t="s">
        <v>96</v>
      </c>
      <c r="C27" s="116" t="s">
        <v>92</v>
      </c>
      <c r="D27" s="122">
        <f>'[2]Output'!E32</f>
        <v>809.323572959371</v>
      </c>
      <c r="E27" s="122">
        <f>'[2]Output'!F32</f>
        <v>812.857737033429</v>
      </c>
      <c r="F27" s="122">
        <f>'[2]Output'!G32</f>
        <v>3272.63593257807</v>
      </c>
      <c r="G27" s="122">
        <f>'[2]Output'!H32</f>
        <v>531.167189510605</v>
      </c>
      <c r="H27" s="122">
        <f>'[2]Output'!I32</f>
        <v>2333.46717153779</v>
      </c>
      <c r="I27" s="123">
        <f t="shared" si="0"/>
        <v>100.43668122270736</v>
      </c>
      <c r="J27" s="123">
        <f t="shared" si="1"/>
        <v>153.03236967297656</v>
      </c>
      <c r="K27" s="123">
        <f t="shared" si="2"/>
        <v>140.24778117711224</v>
      </c>
    </row>
    <row r="28" spans="1:11" ht="29.25">
      <c r="A28" s="65">
        <f t="shared" si="3"/>
        <v>22</v>
      </c>
      <c r="B28" s="67" t="s">
        <v>97</v>
      </c>
      <c r="C28" s="116" t="s">
        <v>92</v>
      </c>
      <c r="D28" s="122">
        <f>'[2]Output'!E33</f>
        <v>1020.66704718102</v>
      </c>
      <c r="E28" s="122">
        <f>'[2]Output'!F33</f>
        <v>1031.7172317412</v>
      </c>
      <c r="F28" s="122">
        <f>'[2]Output'!G33</f>
        <v>6014.70045752704</v>
      </c>
      <c r="G28" s="122">
        <f>'[2]Output'!H33</f>
        <v>1549.65588235255</v>
      </c>
      <c r="H28" s="122">
        <f>'[2]Output'!I33</f>
        <v>5596.70347614146</v>
      </c>
      <c r="I28" s="123">
        <f t="shared" si="0"/>
        <v>101.08264341351077</v>
      </c>
      <c r="J28" s="123">
        <f t="shared" si="1"/>
        <v>66.57718294044344</v>
      </c>
      <c r="K28" s="123">
        <f t="shared" si="2"/>
        <v>107.46862833036424</v>
      </c>
    </row>
    <row r="29" spans="1:11" ht="16.5">
      <c r="A29" s="65">
        <f t="shared" si="3"/>
        <v>23</v>
      </c>
      <c r="B29" s="68" t="s">
        <v>98</v>
      </c>
      <c r="C29" s="116" t="s">
        <v>92</v>
      </c>
      <c r="D29" s="122">
        <f>'[2]Output'!E34</f>
        <v>1030</v>
      </c>
      <c r="E29" s="122">
        <f>'[2]Output'!F34</f>
        <v>1070</v>
      </c>
      <c r="F29" s="122">
        <f>'[2]Output'!G34</f>
        <v>5681</v>
      </c>
      <c r="G29" s="122">
        <f>'[2]Output'!H34</f>
        <v>844</v>
      </c>
      <c r="H29" s="122">
        <f>'[2]Output'!I34</f>
        <v>5687</v>
      </c>
      <c r="I29" s="123">
        <f t="shared" si="0"/>
        <v>103.88349514563106</v>
      </c>
      <c r="J29" s="123">
        <f t="shared" si="1"/>
        <v>126.77725118483411</v>
      </c>
      <c r="K29" s="123">
        <f t="shared" si="2"/>
        <v>99.89449621944786</v>
      </c>
    </row>
    <row r="30" spans="1:11" ht="16.5">
      <c r="A30" s="65">
        <f t="shared" si="3"/>
        <v>24</v>
      </c>
      <c r="B30" s="69" t="s">
        <v>99</v>
      </c>
      <c r="C30" s="116" t="s">
        <v>92</v>
      </c>
      <c r="D30" s="122">
        <f>'[2]Output'!E35</f>
        <v>1320</v>
      </c>
      <c r="E30" s="122">
        <f>'[2]Output'!F35</f>
        <v>1200</v>
      </c>
      <c r="F30" s="122">
        <f>'[2]Output'!G35</f>
        <v>8172</v>
      </c>
      <c r="G30" s="122">
        <f>'[2]Output'!H35</f>
        <v>1514</v>
      </c>
      <c r="H30" s="122">
        <f>'[2]Output'!I35</f>
        <v>7482</v>
      </c>
      <c r="I30" s="123">
        <f t="shared" si="0"/>
        <v>90.9090909090909</v>
      </c>
      <c r="J30" s="123">
        <f t="shared" si="1"/>
        <v>79.26023778071334</v>
      </c>
      <c r="K30" s="123">
        <f t="shared" si="2"/>
        <v>109.22213311948677</v>
      </c>
    </row>
    <row r="31" spans="1:11" ht="16.5">
      <c r="A31" s="65">
        <f t="shared" si="3"/>
        <v>25</v>
      </c>
      <c r="B31" s="70" t="s">
        <v>100</v>
      </c>
      <c r="C31" s="116" t="s">
        <v>92</v>
      </c>
      <c r="D31" s="122">
        <f>'[2]Output'!E36</f>
        <v>1248</v>
      </c>
      <c r="E31" s="122">
        <f>'[2]Output'!F36</f>
        <v>1280</v>
      </c>
      <c r="F31" s="122">
        <f>'[2]Output'!G36</f>
        <v>6499.7</v>
      </c>
      <c r="G31" s="122">
        <f>'[2]Output'!H36</f>
        <v>907.3</v>
      </c>
      <c r="H31" s="122">
        <f>'[2]Output'!I36</f>
        <v>5130.6</v>
      </c>
      <c r="I31" s="123">
        <f t="shared" si="0"/>
        <v>102.56410256410255</v>
      </c>
      <c r="J31" s="123">
        <f t="shared" si="1"/>
        <v>141.07792350931337</v>
      </c>
      <c r="K31" s="123">
        <f t="shared" si="2"/>
        <v>126.68498811055235</v>
      </c>
    </row>
    <row r="32" spans="1:11" ht="16.5">
      <c r="A32" s="65">
        <f t="shared" si="3"/>
        <v>26</v>
      </c>
      <c r="B32" s="69" t="s">
        <v>101</v>
      </c>
      <c r="C32" s="116" t="s">
        <v>92</v>
      </c>
      <c r="D32" s="122">
        <f>'[2]Output'!E37</f>
        <v>2324</v>
      </c>
      <c r="E32" s="122">
        <f>'[2]Output'!F37</f>
        <v>2560</v>
      </c>
      <c r="F32" s="122">
        <f>'[2]Output'!G37</f>
        <v>19656</v>
      </c>
      <c r="G32" s="122">
        <f>'[2]Output'!H37</f>
        <v>4050</v>
      </c>
      <c r="H32" s="122">
        <f>'[2]Output'!I37</f>
        <v>21435</v>
      </c>
      <c r="I32" s="123">
        <f t="shared" si="0"/>
        <v>110.15490533562821</v>
      </c>
      <c r="J32" s="123">
        <f t="shared" si="1"/>
        <v>63.20987654320987</v>
      </c>
      <c r="K32" s="123">
        <f t="shared" si="2"/>
        <v>91.70048985304409</v>
      </c>
    </row>
    <row r="33" spans="1:11" ht="16.5">
      <c r="A33" s="65">
        <f t="shared" si="3"/>
        <v>27</v>
      </c>
      <c r="B33" s="70" t="s">
        <v>102</v>
      </c>
      <c r="C33" s="116" t="s">
        <v>92</v>
      </c>
      <c r="D33" s="122">
        <f>'[2]Output'!E38</f>
        <v>124</v>
      </c>
      <c r="E33" s="122">
        <f>'[2]Output'!F38</f>
        <v>122</v>
      </c>
      <c r="F33" s="122">
        <f>'[2]Output'!G38</f>
        <v>667</v>
      </c>
      <c r="G33" s="122">
        <f>'[2]Output'!H38</f>
        <v>41</v>
      </c>
      <c r="H33" s="122">
        <f>'[2]Output'!I38</f>
        <v>419.7</v>
      </c>
      <c r="I33" s="123">
        <f t="shared" si="0"/>
        <v>98.38709677419355</v>
      </c>
      <c r="J33" s="123">
        <f t="shared" si="1"/>
        <v>297.5609756097561</v>
      </c>
      <c r="K33" s="123">
        <f t="shared" si="2"/>
        <v>158.9230402668573</v>
      </c>
    </row>
    <row r="34" spans="1:11" ht="16.5">
      <c r="A34" s="65">
        <f t="shared" si="3"/>
        <v>28</v>
      </c>
      <c r="B34" s="70" t="s">
        <v>103</v>
      </c>
      <c r="C34" s="116" t="s">
        <v>92</v>
      </c>
      <c r="D34" s="122">
        <f>'[2]Output'!E39</f>
        <v>58</v>
      </c>
      <c r="E34" s="122">
        <f>'[2]Output'!F39</f>
        <v>60</v>
      </c>
      <c r="F34" s="122">
        <f>'[2]Output'!G39</f>
        <v>119.8</v>
      </c>
      <c r="G34" s="122">
        <f>'[2]Output'!H39</f>
        <v>0</v>
      </c>
      <c r="H34" s="122">
        <f>'[2]Output'!I39</f>
        <v>14.16</v>
      </c>
      <c r="I34" s="123">
        <f t="shared" si="0"/>
        <v>103.44827586206897</v>
      </c>
      <c r="J34" s="123" t="e">
        <f t="shared" si="1"/>
        <v>#DIV/0!</v>
      </c>
      <c r="K34" s="123">
        <f t="shared" si="2"/>
        <v>846.0451977401129</v>
      </c>
    </row>
    <row r="35" spans="1:11" ht="16.5">
      <c r="A35" s="65">
        <f t="shared" si="3"/>
        <v>29</v>
      </c>
      <c r="B35" s="70" t="s">
        <v>104</v>
      </c>
      <c r="C35" s="116" t="s">
        <v>92</v>
      </c>
      <c r="D35" s="122">
        <f>'[2]Output'!E40</f>
        <v>2715</v>
      </c>
      <c r="E35" s="122">
        <f>'[2]Output'!F40</f>
        <v>2708</v>
      </c>
      <c r="F35" s="122">
        <f>'[2]Output'!G40</f>
        <v>14353</v>
      </c>
      <c r="G35" s="122">
        <f>'[2]Output'!H40</f>
        <v>1833.41</v>
      </c>
      <c r="H35" s="122">
        <f>'[2]Output'!I40</f>
        <v>11150.97</v>
      </c>
      <c r="I35" s="123">
        <f t="shared" si="0"/>
        <v>99.74217311233886</v>
      </c>
      <c r="J35" s="123">
        <f t="shared" si="1"/>
        <v>147.70291424176807</v>
      </c>
      <c r="K35" s="123">
        <f t="shared" si="2"/>
        <v>128.7152597487035</v>
      </c>
    </row>
    <row r="36" spans="1:11" ht="16.5">
      <c r="A36" s="65">
        <f t="shared" si="3"/>
        <v>30</v>
      </c>
      <c r="B36" s="70" t="s">
        <v>105</v>
      </c>
      <c r="C36" s="117" t="s">
        <v>106</v>
      </c>
      <c r="D36" s="122">
        <f>'[2]Output'!E41</f>
        <v>5804.5</v>
      </c>
      <c r="E36" s="122">
        <f>'[2]Output'!F41</f>
        <v>6052</v>
      </c>
      <c r="F36" s="122">
        <f>'[2]Output'!G41</f>
        <v>33311.15</v>
      </c>
      <c r="G36" s="122">
        <f>'[2]Output'!H41</f>
        <v>4710</v>
      </c>
      <c r="H36" s="122">
        <f>'[2]Output'!I41</f>
        <v>22419.5</v>
      </c>
      <c r="I36" s="123">
        <f t="shared" si="0"/>
        <v>104.26393315531053</v>
      </c>
      <c r="J36" s="123">
        <f t="shared" si="1"/>
        <v>128.49256900212313</v>
      </c>
      <c r="K36" s="123">
        <f t="shared" si="2"/>
        <v>148.58114587747275</v>
      </c>
    </row>
    <row r="37" spans="1:11" ht="16.5">
      <c r="A37" s="65">
        <f t="shared" si="3"/>
        <v>31</v>
      </c>
      <c r="B37" s="70" t="s">
        <v>107</v>
      </c>
      <c r="C37" s="117" t="s">
        <v>106</v>
      </c>
      <c r="D37" s="122">
        <f>'[2]Output'!E42</f>
        <v>2008</v>
      </c>
      <c r="E37" s="122">
        <f>'[2]Output'!F42</f>
        <v>2025</v>
      </c>
      <c r="F37" s="122">
        <f>'[2]Output'!G42</f>
        <v>10660.62</v>
      </c>
      <c r="G37" s="122">
        <f>'[2]Output'!H42</f>
        <v>1460</v>
      </c>
      <c r="H37" s="122">
        <f>'[2]Output'!I42</f>
        <v>8517.77</v>
      </c>
      <c r="I37" s="123">
        <f t="shared" si="0"/>
        <v>100.84661354581674</v>
      </c>
      <c r="J37" s="123">
        <f t="shared" si="1"/>
        <v>138.6986301369863</v>
      </c>
      <c r="K37" s="123">
        <f t="shared" si="2"/>
        <v>125.15740622252069</v>
      </c>
    </row>
    <row r="38" spans="1:11" ht="16.5">
      <c r="A38" s="65">
        <f t="shared" si="3"/>
        <v>32</v>
      </c>
      <c r="B38" s="70" t="s">
        <v>108</v>
      </c>
      <c r="C38" s="117" t="s">
        <v>106</v>
      </c>
      <c r="D38" s="122">
        <f>'[2]Output'!E43</f>
        <v>1535</v>
      </c>
      <c r="E38" s="122">
        <f>'[2]Output'!F43</f>
        <v>1550</v>
      </c>
      <c r="F38" s="122">
        <f>'[2]Output'!G43</f>
        <v>8593</v>
      </c>
      <c r="G38" s="122">
        <f>'[2]Output'!H43</f>
        <v>1385</v>
      </c>
      <c r="H38" s="122">
        <f>'[2]Output'!I43</f>
        <v>7429</v>
      </c>
      <c r="I38" s="123">
        <f t="shared" si="0"/>
        <v>100.9771986970684</v>
      </c>
      <c r="J38" s="123">
        <f t="shared" si="1"/>
        <v>111.91335740072202</v>
      </c>
      <c r="K38" s="123">
        <f t="shared" si="2"/>
        <v>115.66832682729842</v>
      </c>
    </row>
    <row r="39" spans="1:11" ht="16.5">
      <c r="A39" s="65">
        <f t="shared" si="3"/>
        <v>33</v>
      </c>
      <c r="B39" s="70" t="s">
        <v>109</v>
      </c>
      <c r="C39" s="117" t="s">
        <v>78</v>
      </c>
      <c r="D39" s="122">
        <f>'[2]Output'!E44</f>
        <v>31</v>
      </c>
      <c r="E39" s="122">
        <f>'[2]Output'!F44</f>
        <v>32</v>
      </c>
      <c r="F39" s="122">
        <f>'[2]Output'!G44</f>
        <v>1901</v>
      </c>
      <c r="G39" s="122">
        <f>'[2]Output'!H44</f>
        <v>446</v>
      </c>
      <c r="H39" s="122">
        <f>'[2]Output'!I44</f>
        <v>1724</v>
      </c>
      <c r="I39" s="123">
        <f t="shared" si="0"/>
        <v>103.2258064516129</v>
      </c>
      <c r="J39" s="123">
        <f t="shared" si="1"/>
        <v>7.174887892376682</v>
      </c>
      <c r="K39" s="123">
        <f t="shared" si="2"/>
        <v>110.26682134570767</v>
      </c>
    </row>
    <row r="40" spans="1:11" ht="16.5">
      <c r="A40" s="65">
        <f t="shared" si="3"/>
        <v>34</v>
      </c>
      <c r="B40" s="70" t="s">
        <v>110</v>
      </c>
      <c r="C40" s="117" t="s">
        <v>78</v>
      </c>
      <c r="D40" s="122">
        <f>'[2]Output'!E45</f>
        <v>539</v>
      </c>
      <c r="E40" s="122">
        <f>'[2]Output'!F45</f>
        <v>655</v>
      </c>
      <c r="F40" s="122">
        <f>'[2]Output'!G45</f>
        <v>4086</v>
      </c>
      <c r="G40" s="122">
        <f>'[2]Output'!H45</f>
        <v>1749</v>
      </c>
      <c r="H40" s="122">
        <f>'[2]Output'!I45</f>
        <v>8381</v>
      </c>
      <c r="I40" s="123">
        <f t="shared" si="0"/>
        <v>121.5213358070501</v>
      </c>
      <c r="J40" s="123">
        <f t="shared" si="1"/>
        <v>37.44997141223556</v>
      </c>
      <c r="K40" s="123">
        <f t="shared" si="2"/>
        <v>48.75313208447679</v>
      </c>
    </row>
    <row r="41" spans="1:11" ht="16.5">
      <c r="A41" s="65">
        <f t="shared" si="3"/>
        <v>35</v>
      </c>
      <c r="B41" s="70" t="s">
        <v>111</v>
      </c>
      <c r="C41" s="117" t="s">
        <v>186</v>
      </c>
      <c r="D41" s="122">
        <f>'[2]Output'!E46</f>
        <v>7500</v>
      </c>
      <c r="E41" s="122">
        <f>'[2]Output'!F46</f>
        <v>7500</v>
      </c>
      <c r="F41" s="122">
        <f>'[2]Output'!G46</f>
        <v>44400</v>
      </c>
      <c r="G41" s="122">
        <f>'[2]Output'!H46</f>
        <v>8659</v>
      </c>
      <c r="H41" s="122">
        <f>'[2]Output'!I46</f>
        <v>56042</v>
      </c>
      <c r="I41" s="123">
        <f t="shared" si="0"/>
        <v>100</v>
      </c>
      <c r="J41" s="123">
        <f t="shared" si="1"/>
        <v>86.61508257304538</v>
      </c>
      <c r="K41" s="123">
        <f t="shared" si="2"/>
        <v>79.22629456479069</v>
      </c>
    </row>
    <row r="42" spans="1:11" ht="28.5">
      <c r="A42" s="65">
        <f t="shared" si="3"/>
        <v>36</v>
      </c>
      <c r="B42" s="70" t="s">
        <v>112</v>
      </c>
      <c r="C42" s="117" t="s">
        <v>78</v>
      </c>
      <c r="D42" s="122">
        <f>'[2]Output'!E47</f>
        <v>26060</v>
      </c>
      <c r="E42" s="122">
        <f>'[2]Output'!F47</f>
        <v>16800</v>
      </c>
      <c r="F42" s="122">
        <f>'[2]Output'!G47</f>
        <v>121426</v>
      </c>
      <c r="G42" s="122">
        <f>'[2]Output'!H47</f>
        <v>17288</v>
      </c>
      <c r="H42" s="122">
        <f>'[2]Output'!I47</f>
        <v>96626</v>
      </c>
      <c r="I42" s="123">
        <f t="shared" si="0"/>
        <v>64.46661550268611</v>
      </c>
      <c r="J42" s="123">
        <f t="shared" si="1"/>
        <v>97.1772327626099</v>
      </c>
      <c r="K42" s="123">
        <f t="shared" si="2"/>
        <v>125.6659698217871</v>
      </c>
    </row>
    <row r="43" spans="1:11" ht="16.5">
      <c r="A43" s="65">
        <f t="shared" si="3"/>
        <v>37</v>
      </c>
      <c r="B43" s="70" t="s">
        <v>113</v>
      </c>
      <c r="C43" s="117" t="s">
        <v>78</v>
      </c>
      <c r="D43" s="122">
        <f>'[2]Output'!E48</f>
        <v>232.916528392802</v>
      </c>
      <c r="E43" s="122">
        <f>'[2]Output'!F48</f>
        <v>231.697070128966</v>
      </c>
      <c r="F43" s="122">
        <f>'[2]Output'!G48</f>
        <v>1218.23880557282</v>
      </c>
      <c r="G43" s="122">
        <f>'[2]Output'!H48</f>
        <v>125.640784923091</v>
      </c>
      <c r="H43" s="122">
        <f>'[2]Output'!I48</f>
        <v>1251.77390782833</v>
      </c>
      <c r="I43" s="123">
        <f t="shared" si="0"/>
        <v>99.4764397905762</v>
      </c>
      <c r="J43" s="123">
        <f t="shared" si="1"/>
        <v>184.41230709502145</v>
      </c>
      <c r="K43" s="123">
        <f t="shared" si="2"/>
        <v>97.32099366780305</v>
      </c>
    </row>
    <row r="44" spans="1:11" ht="28.5">
      <c r="A44" s="65">
        <f t="shared" si="3"/>
        <v>38</v>
      </c>
      <c r="B44" s="70" t="s">
        <v>114</v>
      </c>
      <c r="C44" s="117" t="s">
        <v>78</v>
      </c>
      <c r="D44" s="122">
        <f>'[2]Output'!E49</f>
        <v>1097</v>
      </c>
      <c r="E44" s="122">
        <f>'[2]Output'!F49</f>
        <v>1034</v>
      </c>
      <c r="F44" s="122">
        <f>'[2]Output'!G49</f>
        <v>6239</v>
      </c>
      <c r="G44" s="122">
        <f>'[2]Output'!H49</f>
        <v>1094.88</v>
      </c>
      <c r="H44" s="122">
        <f>'[2]Output'!I49</f>
        <v>6403.8</v>
      </c>
      <c r="I44" s="123">
        <f t="shared" si="0"/>
        <v>94.257064721969</v>
      </c>
      <c r="J44" s="123">
        <f t="shared" si="1"/>
        <v>94.43957328657021</v>
      </c>
      <c r="K44" s="123">
        <f t="shared" si="2"/>
        <v>97.42652799900058</v>
      </c>
    </row>
    <row r="45" spans="1:11" ht="28.5">
      <c r="A45" s="65">
        <f t="shared" si="3"/>
        <v>39</v>
      </c>
      <c r="B45" s="70" t="s">
        <v>115</v>
      </c>
      <c r="C45" s="117" t="s">
        <v>78</v>
      </c>
      <c r="D45" s="122">
        <f>'[2]Output'!E50</f>
        <v>778.47</v>
      </c>
      <c r="E45" s="122">
        <f>'[2]Output'!F50</f>
        <v>780</v>
      </c>
      <c r="F45" s="122">
        <f>'[2]Output'!G50</f>
        <v>3605.57</v>
      </c>
      <c r="G45" s="122">
        <f>'[2]Output'!H50</f>
        <v>1435.53</v>
      </c>
      <c r="H45" s="122">
        <f>'[2]Output'!I50</f>
        <v>4579.16</v>
      </c>
      <c r="I45" s="123">
        <f t="shared" si="0"/>
        <v>100.19653936567883</v>
      </c>
      <c r="J45" s="123">
        <f t="shared" si="1"/>
        <v>54.335332594930094</v>
      </c>
      <c r="K45" s="123">
        <f t="shared" si="2"/>
        <v>78.73867696258702</v>
      </c>
    </row>
    <row r="46" spans="1:11" ht="16.5">
      <c r="A46" s="65">
        <f t="shared" si="3"/>
        <v>40</v>
      </c>
      <c r="B46" s="70" t="s">
        <v>116</v>
      </c>
      <c r="C46" s="117" t="s">
        <v>78</v>
      </c>
      <c r="D46" s="122">
        <f>'[2]Output'!E51</f>
        <v>5890</v>
      </c>
      <c r="E46" s="122">
        <f>'[2]Output'!F51</f>
        <v>6200</v>
      </c>
      <c r="F46" s="122">
        <f>'[2]Output'!G51</f>
        <v>33134</v>
      </c>
      <c r="G46" s="122">
        <f>'[2]Output'!H51</f>
        <v>5521.21</v>
      </c>
      <c r="H46" s="122">
        <f>'[2]Output'!I51</f>
        <v>29430.4</v>
      </c>
      <c r="I46" s="123">
        <f t="shared" si="0"/>
        <v>105.26315789473684</v>
      </c>
      <c r="J46" s="123">
        <f t="shared" si="1"/>
        <v>112.29422536002072</v>
      </c>
      <c r="K46" s="123">
        <f t="shared" si="2"/>
        <v>112.58426660867673</v>
      </c>
    </row>
    <row r="47" spans="1:11" ht="16.5">
      <c r="A47" s="65">
        <f t="shared" si="3"/>
        <v>41</v>
      </c>
      <c r="B47" s="70" t="s">
        <v>117</v>
      </c>
      <c r="C47" s="117" t="s">
        <v>78</v>
      </c>
      <c r="D47" s="122">
        <f>'[2]Output'!E52</f>
        <v>1646.7</v>
      </c>
      <c r="E47" s="122">
        <f>'[2]Output'!F52</f>
        <v>1423</v>
      </c>
      <c r="F47" s="122">
        <f>'[2]Output'!G52</f>
        <v>8477.7</v>
      </c>
      <c r="G47" s="122">
        <f>'[2]Output'!H52</f>
        <v>1286.62</v>
      </c>
      <c r="H47" s="122">
        <f>'[2]Output'!I52</f>
        <v>7454.48</v>
      </c>
      <c r="I47" s="123">
        <f t="shared" si="0"/>
        <v>86.41525475192809</v>
      </c>
      <c r="J47" s="123">
        <f t="shared" si="1"/>
        <v>110.59986631639491</v>
      </c>
      <c r="K47" s="123">
        <f t="shared" si="2"/>
        <v>113.7262424743242</v>
      </c>
    </row>
    <row r="48" spans="1:11" ht="28.5">
      <c r="A48" s="65">
        <f t="shared" si="3"/>
        <v>42</v>
      </c>
      <c r="B48" s="70" t="s">
        <v>118</v>
      </c>
      <c r="C48" s="117" t="s">
        <v>78</v>
      </c>
      <c r="D48" s="122">
        <f>'[2]Output'!E53</f>
        <v>575</v>
      </c>
      <c r="E48" s="122">
        <f>'[2]Output'!F53</f>
        <v>650</v>
      </c>
      <c r="F48" s="122">
        <f>'[2]Output'!G53</f>
        <v>3516</v>
      </c>
      <c r="G48" s="122">
        <f>'[2]Output'!H53</f>
        <v>575</v>
      </c>
      <c r="H48" s="122">
        <f>'[2]Output'!I53</f>
        <v>3193</v>
      </c>
      <c r="I48" s="123">
        <f t="shared" si="0"/>
        <v>113.04347826086956</v>
      </c>
      <c r="J48" s="123">
        <f t="shared" si="1"/>
        <v>113.04347826086956</v>
      </c>
      <c r="K48" s="123">
        <f t="shared" si="2"/>
        <v>110.11587848418417</v>
      </c>
    </row>
    <row r="49" spans="1:11" ht="16.5">
      <c r="A49" s="65">
        <f t="shared" si="3"/>
        <v>43</v>
      </c>
      <c r="B49" s="70" t="s">
        <v>119</v>
      </c>
      <c r="C49" s="117" t="s">
        <v>120</v>
      </c>
      <c r="D49" s="122">
        <f>'[2]Output'!E54</f>
        <v>1736</v>
      </c>
      <c r="E49" s="122">
        <f>'[2]Output'!F54</f>
        <v>1500</v>
      </c>
      <c r="F49" s="122">
        <f>'[2]Output'!G54</f>
        <v>323700</v>
      </c>
      <c r="G49" s="122">
        <f>'[2]Output'!H54</f>
        <v>274</v>
      </c>
      <c r="H49" s="122">
        <f>'[2]Output'!I54</f>
        <v>353052</v>
      </c>
      <c r="I49" s="123">
        <f t="shared" si="0"/>
        <v>86.40552995391705</v>
      </c>
      <c r="J49" s="123">
        <f t="shared" si="1"/>
        <v>547.4452554744526</v>
      </c>
      <c r="K49" s="123">
        <f t="shared" si="2"/>
        <v>91.68621052989361</v>
      </c>
    </row>
    <row r="50" spans="1:11" ht="28.5">
      <c r="A50" s="65">
        <f t="shared" si="3"/>
        <v>44</v>
      </c>
      <c r="B50" s="70" t="s">
        <v>121</v>
      </c>
      <c r="C50" s="117" t="s">
        <v>120</v>
      </c>
      <c r="D50" s="122">
        <f>'[2]Output'!E55</f>
        <v>301611.793904045</v>
      </c>
      <c r="E50" s="122">
        <f>'[2]Output'!F55</f>
        <v>295913.945084985</v>
      </c>
      <c r="F50" s="122">
        <f>'[2]Output'!G55</f>
        <v>2019457.83651282</v>
      </c>
      <c r="G50" s="122">
        <f>'[2]Output'!H55</f>
        <v>287685.9890247</v>
      </c>
      <c r="H50" s="122">
        <f>'[2]Output'!I55</f>
        <v>1541256.81523445</v>
      </c>
      <c r="I50" s="123">
        <f t="shared" si="0"/>
        <v>98.11086670540718</v>
      </c>
      <c r="J50" s="123">
        <f t="shared" si="1"/>
        <v>102.86004754287097</v>
      </c>
      <c r="K50" s="123">
        <f t="shared" si="2"/>
        <v>131.026693056707</v>
      </c>
    </row>
    <row r="51" spans="1:11" ht="16.5">
      <c r="A51" s="65">
        <f t="shared" si="3"/>
        <v>45</v>
      </c>
      <c r="B51" s="70" t="s">
        <v>122</v>
      </c>
      <c r="C51" s="117" t="s">
        <v>78</v>
      </c>
      <c r="D51" s="122">
        <f>'[2]Output'!E56</f>
        <v>9419.95196802803</v>
      </c>
      <c r="E51" s="122">
        <f>'[2]Output'!F56</f>
        <v>9560.99616761303</v>
      </c>
      <c r="F51" s="122">
        <f>'[2]Output'!G56</f>
        <v>50390.7911637902</v>
      </c>
      <c r="G51" s="122">
        <f>'[2]Output'!H56</f>
        <v>8435.64351134973</v>
      </c>
      <c r="H51" s="122">
        <f>'[2]Output'!I56</f>
        <v>49048.3704840521</v>
      </c>
      <c r="I51" s="123">
        <f t="shared" si="0"/>
        <v>101.49729213125198</v>
      </c>
      <c r="J51" s="123">
        <f t="shared" si="1"/>
        <v>113.34044823906078</v>
      </c>
      <c r="K51" s="123">
        <f t="shared" si="2"/>
        <v>102.73693227010381</v>
      </c>
    </row>
    <row r="52" spans="1:11" ht="28.5">
      <c r="A52" s="65">
        <f t="shared" si="3"/>
        <v>46</v>
      </c>
      <c r="B52" s="70" t="s">
        <v>123</v>
      </c>
      <c r="C52" s="117" t="s">
        <v>78</v>
      </c>
      <c r="D52" s="122">
        <f>'[2]Output'!E57</f>
        <v>877</v>
      </c>
      <c r="E52" s="122">
        <f>'[2]Output'!F57</f>
        <v>780</v>
      </c>
      <c r="F52" s="122">
        <f>'[2]Output'!G57</f>
        <v>5513.5</v>
      </c>
      <c r="G52" s="122">
        <f>'[2]Output'!H57</f>
        <v>1010</v>
      </c>
      <c r="H52" s="122">
        <f>'[2]Output'!I57</f>
        <v>5690</v>
      </c>
      <c r="I52" s="123">
        <f t="shared" si="0"/>
        <v>88.93956670467503</v>
      </c>
      <c r="J52" s="123">
        <f t="shared" si="1"/>
        <v>77.22772277227723</v>
      </c>
      <c r="K52" s="123">
        <f t="shared" si="2"/>
        <v>96.89806678383128</v>
      </c>
    </row>
    <row r="53" spans="1:11" ht="28.5">
      <c r="A53" s="65">
        <f t="shared" si="3"/>
        <v>47</v>
      </c>
      <c r="B53" s="70" t="s">
        <v>124</v>
      </c>
      <c r="C53" s="117" t="s">
        <v>78</v>
      </c>
      <c r="D53" s="122">
        <f>'[2]Output'!E58</f>
        <v>3435</v>
      </c>
      <c r="E53" s="122">
        <f>'[2]Output'!F58</f>
        <v>3500</v>
      </c>
      <c r="F53" s="122">
        <f>'[2]Output'!G58</f>
        <v>20995</v>
      </c>
      <c r="G53" s="122">
        <f>'[2]Output'!H58</f>
        <v>2175</v>
      </c>
      <c r="H53" s="122">
        <f>'[2]Output'!I58</f>
        <v>10164</v>
      </c>
      <c r="I53" s="123">
        <f t="shared" si="0"/>
        <v>101.89228529839885</v>
      </c>
      <c r="J53" s="123">
        <f t="shared" si="1"/>
        <v>160.91954022988506</v>
      </c>
      <c r="K53" s="123">
        <f t="shared" si="2"/>
        <v>206.56237701692248</v>
      </c>
    </row>
    <row r="54" spans="1:11" ht="28.5">
      <c r="A54" s="65">
        <f t="shared" si="3"/>
        <v>48</v>
      </c>
      <c r="B54" s="70" t="s">
        <v>125</v>
      </c>
      <c r="C54" s="117" t="s">
        <v>78</v>
      </c>
      <c r="D54" s="122">
        <f>'[2]Output'!E59</f>
        <v>394.36619940488</v>
      </c>
      <c r="E54" s="122">
        <f>'[2]Output'!F59</f>
        <v>408.450706526483</v>
      </c>
      <c r="F54" s="122">
        <f>'[2]Output'!G59</f>
        <v>2316.90142150367</v>
      </c>
      <c r="G54" s="122">
        <f>'[2]Output'!H59</f>
        <v>380.281692283277</v>
      </c>
      <c r="H54" s="122">
        <f>'[2]Output'!I59</f>
        <v>2342.25353432256</v>
      </c>
      <c r="I54" s="123">
        <f t="shared" si="0"/>
        <v>103.5714285714286</v>
      </c>
      <c r="J54" s="123">
        <f t="shared" si="1"/>
        <v>107.40740740740749</v>
      </c>
      <c r="K54" s="123">
        <f t="shared" si="2"/>
        <v>98.91761876127461</v>
      </c>
    </row>
    <row r="55" spans="1:11" ht="16.5">
      <c r="A55" s="65">
        <f t="shared" si="3"/>
        <v>49</v>
      </c>
      <c r="B55" s="70" t="s">
        <v>126</v>
      </c>
      <c r="C55" s="117" t="s">
        <v>78</v>
      </c>
      <c r="D55" s="122">
        <f>'[2]Output'!E60</f>
        <v>269.1</v>
      </c>
      <c r="E55" s="122">
        <f>'[2]Output'!F60</f>
        <v>250</v>
      </c>
      <c r="F55" s="122">
        <f>'[2]Output'!G60</f>
        <v>1476.8</v>
      </c>
      <c r="G55" s="122">
        <f>'[2]Output'!H60</f>
        <v>227.5</v>
      </c>
      <c r="H55" s="122">
        <f>'[2]Output'!I60</f>
        <v>1059.7</v>
      </c>
      <c r="I55" s="123">
        <f t="shared" si="0"/>
        <v>92.90226681531028</v>
      </c>
      <c r="J55" s="123">
        <f t="shared" si="1"/>
        <v>109.8901098901099</v>
      </c>
      <c r="K55" s="123">
        <f t="shared" si="2"/>
        <v>139.36019628196658</v>
      </c>
    </row>
    <row r="56" spans="1:11" ht="16.5">
      <c r="A56" s="65">
        <f t="shared" si="3"/>
        <v>50</v>
      </c>
      <c r="B56" s="70" t="s">
        <v>127</v>
      </c>
      <c r="C56" s="117" t="s">
        <v>78</v>
      </c>
      <c r="D56" s="122">
        <f>'[2]Output'!E61</f>
        <v>5822</v>
      </c>
      <c r="E56" s="122">
        <f>'[2]Output'!F61</f>
        <v>6048</v>
      </c>
      <c r="F56" s="122">
        <f>'[2]Output'!G61</f>
        <v>35980</v>
      </c>
      <c r="G56" s="122">
        <f>'[2]Output'!H61</f>
        <v>5795</v>
      </c>
      <c r="H56" s="122">
        <f>'[2]Output'!I61</f>
        <v>33729</v>
      </c>
      <c r="I56" s="123">
        <f t="shared" si="0"/>
        <v>103.88182755066988</v>
      </c>
      <c r="J56" s="123">
        <f t="shared" si="1"/>
        <v>104.36583261432268</v>
      </c>
      <c r="K56" s="123">
        <f t="shared" si="2"/>
        <v>106.67378220522399</v>
      </c>
    </row>
    <row r="57" spans="1:11" ht="16.5">
      <c r="A57" s="65">
        <f t="shared" si="3"/>
        <v>51</v>
      </c>
      <c r="B57" s="70" t="s">
        <v>128</v>
      </c>
      <c r="C57" s="117" t="s">
        <v>78</v>
      </c>
      <c r="D57" s="122">
        <f>'[2]Output'!E62</f>
        <v>1159</v>
      </c>
      <c r="E57" s="122">
        <f>'[2]Output'!F62</f>
        <v>1100</v>
      </c>
      <c r="F57" s="122">
        <f>'[2]Output'!G62</f>
        <v>5967</v>
      </c>
      <c r="G57" s="122">
        <f>'[2]Output'!H62</f>
        <v>1053</v>
      </c>
      <c r="H57" s="122">
        <f>'[2]Output'!I62</f>
        <v>7045</v>
      </c>
      <c r="I57" s="123">
        <f t="shared" si="0"/>
        <v>94.90940465918895</v>
      </c>
      <c r="J57" s="123">
        <f t="shared" si="1"/>
        <v>104.46343779677112</v>
      </c>
      <c r="K57" s="123">
        <f t="shared" si="2"/>
        <v>84.69836763662173</v>
      </c>
    </row>
    <row r="58" spans="1:11" ht="16.5">
      <c r="A58" s="65">
        <f t="shared" si="3"/>
        <v>52</v>
      </c>
      <c r="B58" s="70" t="s">
        <v>129</v>
      </c>
      <c r="C58" s="117" t="s">
        <v>78</v>
      </c>
      <c r="D58" s="122">
        <f>'[2]Output'!E63</f>
        <v>1707.03816254516</v>
      </c>
      <c r="E58" s="122">
        <f>'[2]Output'!F63</f>
        <v>1809.04044290814</v>
      </c>
      <c r="F58" s="122">
        <f>'[2]Output'!G63</f>
        <v>11716.7619399299</v>
      </c>
      <c r="G58" s="122">
        <f>'[2]Output'!H63</f>
        <v>1777.03972750015</v>
      </c>
      <c r="H58" s="122">
        <f>'[2]Output'!I63</f>
        <v>10252.619207555</v>
      </c>
      <c r="I58" s="123">
        <f t="shared" si="0"/>
        <v>105.97539543058</v>
      </c>
      <c r="J58" s="123">
        <f t="shared" si="1"/>
        <v>101.80078784468182</v>
      </c>
      <c r="K58" s="123">
        <f t="shared" si="2"/>
        <v>114.28067016568795</v>
      </c>
    </row>
    <row r="59" spans="1:11" ht="16.5">
      <c r="A59" s="65">
        <f t="shared" si="3"/>
        <v>53</v>
      </c>
      <c r="B59" s="70" t="s">
        <v>130</v>
      </c>
      <c r="C59" s="117" t="s">
        <v>78</v>
      </c>
      <c r="D59" s="122">
        <f>'[2]Output'!E64</f>
        <v>3071</v>
      </c>
      <c r="E59" s="122">
        <f>'[2]Output'!F64</f>
        <v>2983</v>
      </c>
      <c r="F59" s="122">
        <f>'[2]Output'!G64</f>
        <v>18076.8</v>
      </c>
      <c r="G59" s="122">
        <f>'[2]Output'!H64</f>
        <v>2191</v>
      </c>
      <c r="H59" s="122">
        <f>'[2]Output'!I64</f>
        <v>19261.79</v>
      </c>
      <c r="I59" s="123">
        <f t="shared" si="0"/>
        <v>97.13448388147184</v>
      </c>
      <c r="J59" s="123">
        <f t="shared" si="1"/>
        <v>136.147877681424</v>
      </c>
      <c r="K59" s="123">
        <f t="shared" si="2"/>
        <v>93.84797570734598</v>
      </c>
    </row>
    <row r="60" spans="1:11" ht="16.5">
      <c r="A60" s="65">
        <f t="shared" si="3"/>
        <v>54</v>
      </c>
      <c r="B60" s="70" t="s">
        <v>131</v>
      </c>
      <c r="C60" s="117" t="s">
        <v>78</v>
      </c>
      <c r="D60" s="122">
        <f>'[2]Output'!E65</f>
        <v>2119.76684270475</v>
      </c>
      <c r="E60" s="122">
        <f>'[2]Output'!F65</f>
        <v>2174.70928662693</v>
      </c>
      <c r="F60" s="122">
        <f>'[2]Output'!G65</f>
        <v>12383.5441021842</v>
      </c>
      <c r="G60" s="122">
        <f>'[2]Output'!H65</f>
        <v>1913.33037976701</v>
      </c>
      <c r="H60" s="122">
        <f>'[2]Output'!I65</f>
        <v>10987.5692456259</v>
      </c>
      <c r="I60" s="123">
        <f t="shared" si="0"/>
        <v>102.5919097711744</v>
      </c>
      <c r="J60" s="123">
        <f t="shared" si="1"/>
        <v>113.66093956506083</v>
      </c>
      <c r="K60" s="123">
        <f t="shared" si="2"/>
        <v>112.70503807849977</v>
      </c>
    </row>
    <row r="61" spans="1:11" ht="28.5">
      <c r="A61" s="65">
        <f t="shared" si="3"/>
        <v>55</v>
      </c>
      <c r="B61" s="70" t="s">
        <v>132</v>
      </c>
      <c r="C61" s="116" t="s">
        <v>184</v>
      </c>
      <c r="D61" s="122">
        <f>'[2]Output'!E66</f>
        <v>878.114986074267</v>
      </c>
      <c r="E61" s="122">
        <f>'[2]Output'!F66</f>
        <v>896.409048284148</v>
      </c>
      <c r="F61" s="122">
        <f>'[2]Output'!G66</f>
        <v>4453.99434603226</v>
      </c>
      <c r="G61" s="122">
        <f>'[2]Output'!H66</f>
        <v>1685.49293160366</v>
      </c>
      <c r="H61" s="122">
        <f>'[2]Output'!I66</f>
        <v>7443.24411112674</v>
      </c>
      <c r="I61" s="123">
        <f t="shared" si="0"/>
        <v>102.08333333333337</v>
      </c>
      <c r="J61" s="123">
        <f t="shared" si="1"/>
        <v>53.18379160636768</v>
      </c>
      <c r="K61" s="123">
        <f t="shared" si="2"/>
        <v>59.83942323447491</v>
      </c>
    </row>
    <row r="62" spans="1:11" ht="16.5">
      <c r="A62" s="65">
        <f t="shared" si="3"/>
        <v>56</v>
      </c>
      <c r="B62" s="70" t="s">
        <v>133</v>
      </c>
      <c r="C62" s="117" t="s">
        <v>134</v>
      </c>
      <c r="D62" s="122">
        <f>'[2]Output'!E67</f>
        <v>840.187461034372</v>
      </c>
      <c r="E62" s="122">
        <f>'[2]Output'!F67</f>
        <v>784.911970176847</v>
      </c>
      <c r="F62" s="122">
        <f>'[2]Output'!G67</f>
        <v>4100.33591181116</v>
      </c>
      <c r="G62" s="122">
        <f>'[2]Output'!H67</f>
        <v>7871.22989811148</v>
      </c>
      <c r="H62" s="122">
        <f>'[2]Output'!I67</f>
        <v>27203.2800706221</v>
      </c>
      <c r="I62" s="123">
        <f t="shared" si="0"/>
        <v>93.42105263157889</v>
      </c>
      <c r="J62" s="123">
        <f t="shared" si="1"/>
        <v>9.971910112359552</v>
      </c>
      <c r="K62" s="123">
        <f t="shared" si="2"/>
        <v>15.072946722477324</v>
      </c>
    </row>
    <row r="63" spans="1:11" ht="28.5">
      <c r="A63" s="65">
        <f t="shared" si="3"/>
        <v>57</v>
      </c>
      <c r="B63" s="70" t="s">
        <v>135</v>
      </c>
      <c r="C63" s="117" t="s">
        <v>134</v>
      </c>
      <c r="D63" s="122">
        <f>'[2]Output'!E68</f>
        <v>12448.5443134702</v>
      </c>
      <c r="E63" s="122">
        <f>'[2]Output'!F68</f>
        <v>12876.3408564993</v>
      </c>
      <c r="F63" s="122">
        <f>'[2]Output'!G68</f>
        <v>211073.473975844</v>
      </c>
      <c r="G63" s="122">
        <f>'[2]Output'!H68</f>
        <v>12020.3009855398</v>
      </c>
      <c r="H63" s="122">
        <f>'[2]Output'!I68</f>
        <v>80935.7773935869</v>
      </c>
      <c r="I63" s="123">
        <f t="shared" si="0"/>
        <v>103.4365186182146</v>
      </c>
      <c r="J63" s="123">
        <f t="shared" si="1"/>
        <v>107.1216176033304</v>
      </c>
      <c r="K63" s="123">
        <f t="shared" si="2"/>
        <v>260.79130981766394</v>
      </c>
    </row>
    <row r="64" spans="1:11" ht="16.5">
      <c r="A64" s="65">
        <f t="shared" si="3"/>
        <v>58</v>
      </c>
      <c r="B64" s="70" t="s">
        <v>136</v>
      </c>
      <c r="C64" s="117" t="s">
        <v>92</v>
      </c>
      <c r="D64" s="122">
        <f>'[2]Output'!E69</f>
        <v>8.83719344675641</v>
      </c>
      <c r="E64" s="122">
        <f>'[2]Output'!F69</f>
        <v>9.06975116903947</v>
      </c>
      <c r="F64" s="122">
        <f>'[2]Output'!G69</f>
        <v>53.6045549862461</v>
      </c>
      <c r="G64" s="122">
        <f>'[2]Output'!H69</f>
        <v>9.76742433588866</v>
      </c>
      <c r="H64" s="122">
        <f>'[2]Output'!I69</f>
        <v>38.488303037847</v>
      </c>
      <c r="I64" s="123">
        <f t="shared" si="0"/>
        <v>102.63157894736838</v>
      </c>
      <c r="J64" s="123">
        <f t="shared" si="1"/>
        <v>92.85714285714288</v>
      </c>
      <c r="K64" s="123">
        <f t="shared" si="2"/>
        <v>139.27492447129904</v>
      </c>
    </row>
    <row r="65" spans="1:11" ht="28.5">
      <c r="A65" s="65">
        <f t="shared" si="3"/>
        <v>59</v>
      </c>
      <c r="B65" s="70" t="s">
        <v>137</v>
      </c>
      <c r="C65" s="117" t="s">
        <v>78</v>
      </c>
      <c r="D65" s="122">
        <f>'[2]Output'!E70</f>
        <v>4429.08897124718</v>
      </c>
      <c r="E65" s="122">
        <f>'[2]Output'!F70</f>
        <v>3972.97682786671</v>
      </c>
      <c r="F65" s="122">
        <f>'[2]Output'!G70</f>
        <v>27192.685811275</v>
      </c>
      <c r="G65" s="122">
        <f>'[2]Output'!H70</f>
        <v>7010.72371261777</v>
      </c>
      <c r="H65" s="122">
        <f>'[2]Output'!I70</f>
        <v>59870.7202942573</v>
      </c>
      <c r="I65" s="123">
        <f t="shared" si="0"/>
        <v>89.70189701897016</v>
      </c>
      <c r="J65" s="123">
        <f t="shared" si="1"/>
        <v>56.66999571978882</v>
      </c>
      <c r="K65" s="123">
        <f t="shared" si="2"/>
        <v>45.419005613472265</v>
      </c>
    </row>
    <row r="66" spans="1:11" ht="16.5">
      <c r="A66" s="65">
        <f t="shared" si="3"/>
        <v>60</v>
      </c>
      <c r="B66" s="70" t="s">
        <v>138</v>
      </c>
      <c r="C66" s="117" t="s">
        <v>183</v>
      </c>
      <c r="D66" s="122">
        <f>'[2]Output'!E71</f>
        <v>7754</v>
      </c>
      <c r="E66" s="122">
        <f>'[2]Output'!F71</f>
        <v>7800</v>
      </c>
      <c r="F66" s="122">
        <f>'[2]Output'!G71</f>
        <v>45521.5</v>
      </c>
      <c r="G66" s="122">
        <f>'[2]Output'!H71</f>
        <v>6990</v>
      </c>
      <c r="H66" s="122">
        <f>'[2]Output'!I71</f>
        <v>34249.5</v>
      </c>
      <c r="I66" s="123">
        <f t="shared" si="0"/>
        <v>100.59324219757544</v>
      </c>
      <c r="J66" s="123">
        <f t="shared" si="1"/>
        <v>111.58798283261801</v>
      </c>
      <c r="K66" s="123">
        <f t="shared" si="2"/>
        <v>132.9114293639323</v>
      </c>
    </row>
    <row r="67" spans="1:11" ht="28.5">
      <c r="A67" s="65">
        <f t="shared" si="3"/>
        <v>61</v>
      </c>
      <c r="B67" s="70" t="s">
        <v>139</v>
      </c>
      <c r="C67" s="117" t="s">
        <v>78</v>
      </c>
      <c r="D67" s="122">
        <f>'[2]Output'!E72</f>
        <v>60882.137890061</v>
      </c>
      <c r="E67" s="122">
        <f>'[2]Output'!F72</f>
        <v>59537.4468258398</v>
      </c>
      <c r="F67" s="122">
        <f>'[2]Output'!G72</f>
        <v>283612.713274039</v>
      </c>
      <c r="G67" s="122">
        <f>'[2]Output'!H72</f>
        <v>56577.0212930633</v>
      </c>
      <c r="H67" s="122">
        <f>'[2]Output'!I72</f>
        <v>318173.378816013</v>
      </c>
      <c r="I67" s="123">
        <f t="shared" si="0"/>
        <v>97.79132088520052</v>
      </c>
      <c r="J67" s="123">
        <f t="shared" si="1"/>
        <v>105.23255813953476</v>
      </c>
      <c r="K67" s="123">
        <f t="shared" si="2"/>
        <v>89.137788437681</v>
      </c>
    </row>
    <row r="68" spans="1:11" ht="28.5">
      <c r="A68" s="65">
        <f t="shared" si="3"/>
        <v>62</v>
      </c>
      <c r="B68" s="70" t="s">
        <v>140</v>
      </c>
      <c r="C68" s="117" t="s">
        <v>92</v>
      </c>
      <c r="D68" s="122">
        <f>'[2]Output'!E73</f>
        <v>2.5</v>
      </c>
      <c r="E68" s="122">
        <f>'[2]Output'!F73</f>
        <v>4</v>
      </c>
      <c r="F68" s="122">
        <f>'[2]Output'!G73</f>
        <v>16.9</v>
      </c>
      <c r="G68" s="122">
        <f>'[2]Output'!H73</f>
        <v>4.8</v>
      </c>
      <c r="H68" s="122">
        <f>'[2]Output'!I73</f>
        <v>19.9</v>
      </c>
      <c r="I68" s="123">
        <f t="shared" si="0"/>
        <v>160</v>
      </c>
      <c r="J68" s="123">
        <f t="shared" si="1"/>
        <v>83.33333333333334</v>
      </c>
      <c r="K68" s="123">
        <f t="shared" si="2"/>
        <v>84.92462311557789</v>
      </c>
    </row>
    <row r="69" spans="1:11" ht="16.5">
      <c r="A69" s="65">
        <f t="shared" si="3"/>
        <v>63</v>
      </c>
      <c r="B69" s="70" t="s">
        <v>141</v>
      </c>
      <c r="C69" s="117" t="s">
        <v>78</v>
      </c>
      <c r="D69" s="122">
        <f>'[2]Output'!E74</f>
        <v>5771.2</v>
      </c>
      <c r="E69" s="122">
        <f>'[2]Output'!F74</f>
        <v>5924.2</v>
      </c>
      <c r="F69" s="122">
        <f>'[2]Output'!G74</f>
        <v>33401.75</v>
      </c>
      <c r="G69" s="122">
        <f>'[2]Output'!H74</f>
        <v>4424.3</v>
      </c>
      <c r="H69" s="122">
        <f>'[2]Output'!I74</f>
        <v>24415.95</v>
      </c>
      <c r="I69" s="123">
        <f t="shared" si="0"/>
        <v>102.65109509287495</v>
      </c>
      <c r="J69" s="123">
        <f t="shared" si="1"/>
        <v>133.9014081323599</v>
      </c>
      <c r="K69" s="123">
        <f t="shared" si="2"/>
        <v>136.80299148712214</v>
      </c>
    </row>
    <row r="70" spans="1:11" ht="28.5">
      <c r="A70" s="65">
        <f t="shared" si="3"/>
        <v>64</v>
      </c>
      <c r="B70" s="70" t="s">
        <v>142</v>
      </c>
      <c r="C70" s="117" t="s">
        <v>78</v>
      </c>
      <c r="D70" s="122">
        <f>'[2]Output'!E75</f>
        <v>72</v>
      </c>
      <c r="E70" s="122">
        <f>'[2]Output'!F75</f>
        <v>70</v>
      </c>
      <c r="F70" s="122">
        <f>'[2]Output'!G75</f>
        <v>456</v>
      </c>
      <c r="G70" s="122">
        <f>'[2]Output'!H75</f>
        <v>62</v>
      </c>
      <c r="H70" s="122">
        <f>'[2]Output'!I75</f>
        <v>387</v>
      </c>
      <c r="I70" s="123">
        <f t="shared" si="0"/>
        <v>97.22222222222221</v>
      </c>
      <c r="J70" s="123">
        <f t="shared" si="1"/>
        <v>112.90322580645163</v>
      </c>
      <c r="K70" s="123">
        <f t="shared" si="2"/>
        <v>117.8294573643411</v>
      </c>
    </row>
    <row r="71" spans="1:11" ht="16.5">
      <c r="A71" s="65">
        <f t="shared" si="3"/>
        <v>65</v>
      </c>
      <c r="B71" s="70" t="s">
        <v>143</v>
      </c>
      <c r="C71" s="117" t="s">
        <v>78</v>
      </c>
      <c r="D71" s="122">
        <f>'[2]Output'!E76</f>
        <v>17093.5886498571</v>
      </c>
      <c r="E71" s="122">
        <f>'[2]Output'!F76</f>
        <v>17337.3218213516</v>
      </c>
      <c r="F71" s="122">
        <f>'[2]Output'!G76</f>
        <v>98930.334310258</v>
      </c>
      <c r="G71" s="122">
        <f>'[2]Output'!H76</f>
        <v>16234.6558868552</v>
      </c>
      <c r="H71" s="122">
        <f>'[2]Output'!I76</f>
        <v>94079.924197597</v>
      </c>
      <c r="I71" s="123">
        <f t="shared" si="0"/>
        <v>101.42587479134487</v>
      </c>
      <c r="J71" s="123">
        <f t="shared" si="1"/>
        <v>106.79204993429643</v>
      </c>
      <c r="K71" s="123">
        <f t="shared" si="2"/>
        <v>105.15562714790632</v>
      </c>
    </row>
    <row r="72" spans="1:11" ht="28.5">
      <c r="A72" s="65">
        <f t="shared" si="3"/>
        <v>66</v>
      </c>
      <c r="B72" s="70" t="s">
        <v>144</v>
      </c>
      <c r="C72" s="117" t="s">
        <v>78</v>
      </c>
      <c r="D72" s="122">
        <f>'[2]Output'!E77</f>
        <v>72.4657838999941</v>
      </c>
      <c r="E72" s="122">
        <f>'[2]Output'!F77</f>
        <v>73.2877020538692</v>
      </c>
      <c r="F72" s="122">
        <f>'[2]Output'!G77</f>
        <v>339.178224832486</v>
      </c>
      <c r="G72" s="122">
        <f>'[2]Output'!H77</f>
        <v>57.2602980533034</v>
      </c>
      <c r="H72" s="122">
        <f>'[2]Output'!I77</f>
        <v>411.424830558114</v>
      </c>
      <c r="I72" s="123">
        <f aca="true" t="shared" si="4" ref="I72:I101">E72/D72*100</f>
        <v>101.13421550094507</v>
      </c>
      <c r="J72" s="123">
        <f aca="true" t="shared" si="5" ref="J72:J101">E72/G72*100</f>
        <v>127.99043062200958</v>
      </c>
      <c r="K72" s="123">
        <f aca="true" t="shared" si="6" ref="K72:K101">F72/H72*100</f>
        <v>82.43990144502882</v>
      </c>
    </row>
    <row r="73" spans="1:11" ht="16.5">
      <c r="A73" s="65">
        <f t="shared" si="3"/>
        <v>67</v>
      </c>
      <c r="B73" s="70" t="s">
        <v>145</v>
      </c>
      <c r="C73" s="117" t="s">
        <v>146</v>
      </c>
      <c r="D73" s="122">
        <f>'[2]Output'!E78</f>
        <v>55570.9283223483</v>
      </c>
      <c r="E73" s="122">
        <f>'[2]Output'!F78</f>
        <v>50943.8269877665</v>
      </c>
      <c r="F73" s="122">
        <f>'[2]Output'!G78</f>
        <v>254929.41155272</v>
      </c>
      <c r="G73" s="122">
        <f>'[2]Output'!H78</f>
        <v>34030.2732620175</v>
      </c>
      <c r="H73" s="122">
        <f>'[2]Output'!I78</f>
        <v>341142.823246673</v>
      </c>
      <c r="I73" s="123">
        <f t="shared" si="4"/>
        <v>91.67352161594002</v>
      </c>
      <c r="J73" s="123">
        <f t="shared" si="5"/>
        <v>149.70149253731344</v>
      </c>
      <c r="K73" s="123">
        <f t="shared" si="6"/>
        <v>74.72805938772046</v>
      </c>
    </row>
    <row r="74" spans="1:11" ht="16.5">
      <c r="A74" s="65">
        <f aca="true" t="shared" si="7" ref="A74:A101">A73+1</f>
        <v>68</v>
      </c>
      <c r="B74" s="70" t="s">
        <v>147</v>
      </c>
      <c r="C74" s="117" t="s">
        <v>78</v>
      </c>
      <c r="D74" s="122">
        <f>'[2]Output'!E79</f>
        <v>346.4</v>
      </c>
      <c r="E74" s="122">
        <f>'[2]Output'!F79</f>
        <v>346</v>
      </c>
      <c r="F74" s="122">
        <f>'[2]Output'!G79</f>
        <v>2057.8</v>
      </c>
      <c r="G74" s="122">
        <f>'[2]Output'!H79</f>
        <v>203</v>
      </c>
      <c r="H74" s="122">
        <f>'[2]Output'!I79</f>
        <v>2128.1</v>
      </c>
      <c r="I74" s="123">
        <f t="shared" si="4"/>
        <v>99.88452655889147</v>
      </c>
      <c r="J74" s="123">
        <f t="shared" si="5"/>
        <v>170.44334975369458</v>
      </c>
      <c r="K74" s="123">
        <f t="shared" si="6"/>
        <v>96.69658380715194</v>
      </c>
    </row>
    <row r="75" spans="1:11" ht="42.75">
      <c r="A75" s="65">
        <f t="shared" si="7"/>
        <v>69</v>
      </c>
      <c r="B75" s="70" t="s">
        <v>148</v>
      </c>
      <c r="C75" s="117" t="s">
        <v>78</v>
      </c>
      <c r="D75" s="122">
        <f>'[2]Output'!E80</f>
        <v>172.861111067896</v>
      </c>
      <c r="E75" s="122">
        <f>'[2]Output'!F80</f>
        <v>176.388888844792</v>
      </c>
      <c r="F75" s="122">
        <f>'[2]Output'!G80</f>
        <v>982.838888643179</v>
      </c>
      <c r="G75" s="122">
        <f>'[2]Output'!H80</f>
        <v>147.108333296556</v>
      </c>
      <c r="H75" s="122">
        <f>'[2]Output'!I80</f>
        <v>822.113333127805</v>
      </c>
      <c r="I75" s="123">
        <f t="shared" si="4"/>
        <v>102.04081632653073</v>
      </c>
      <c r="J75" s="123">
        <f t="shared" si="5"/>
        <v>119.90407673860955</v>
      </c>
      <c r="K75" s="123">
        <f t="shared" si="6"/>
        <v>119.55029179539991</v>
      </c>
    </row>
    <row r="76" spans="1:11" ht="28.5">
      <c r="A76" s="65">
        <f t="shared" si="7"/>
        <v>70</v>
      </c>
      <c r="B76" s="70" t="s">
        <v>149</v>
      </c>
      <c r="C76" s="117" t="s">
        <v>78</v>
      </c>
      <c r="D76" s="122">
        <f>'[2]Output'!E81</f>
        <v>188.5</v>
      </c>
      <c r="E76" s="122">
        <f>'[2]Output'!F81</f>
        <v>186.7</v>
      </c>
      <c r="F76" s="122">
        <f>'[2]Output'!G81</f>
        <v>1684.3</v>
      </c>
      <c r="G76" s="122">
        <f>'[2]Output'!H81</f>
        <v>310.2</v>
      </c>
      <c r="H76" s="122">
        <f>'[2]Output'!I81</f>
        <v>2285</v>
      </c>
      <c r="I76" s="123">
        <f t="shared" si="4"/>
        <v>99.04509283819628</v>
      </c>
      <c r="J76" s="123">
        <f t="shared" si="5"/>
        <v>60.18697614442296</v>
      </c>
      <c r="K76" s="123">
        <f t="shared" si="6"/>
        <v>73.71115973741794</v>
      </c>
    </row>
    <row r="77" spans="1:11" ht="42.75">
      <c r="A77" s="65">
        <f t="shared" si="7"/>
        <v>71</v>
      </c>
      <c r="B77" s="70" t="s">
        <v>150</v>
      </c>
      <c r="C77" s="117" t="s">
        <v>78</v>
      </c>
      <c r="D77" s="122">
        <f>'[2]Output'!E82</f>
        <v>10038.1029817747</v>
      </c>
      <c r="E77" s="122">
        <f>'[2]Output'!F82</f>
        <v>9044.05459588974</v>
      </c>
      <c r="F77" s="122">
        <f>'[2]Output'!G82</f>
        <v>47528.1319026541</v>
      </c>
      <c r="G77" s="122">
        <f>'[2]Output'!H82</f>
        <v>8928.06641117504</v>
      </c>
      <c r="H77" s="122">
        <f>'[2]Output'!I82</f>
        <v>43937.0219895122</v>
      </c>
      <c r="I77" s="123">
        <f t="shared" si="4"/>
        <v>90.09724857684996</v>
      </c>
      <c r="J77" s="123">
        <f t="shared" si="5"/>
        <v>101.29914115075937</v>
      </c>
      <c r="K77" s="123">
        <f t="shared" si="6"/>
        <v>108.17331205105141</v>
      </c>
    </row>
    <row r="78" spans="1:11" ht="28.5">
      <c r="A78" s="65">
        <f t="shared" si="7"/>
        <v>72</v>
      </c>
      <c r="B78" s="70" t="s">
        <v>151</v>
      </c>
      <c r="C78" s="117" t="s">
        <v>78</v>
      </c>
      <c r="D78" s="122">
        <f>'[2]Output'!E83</f>
        <v>6986.41144701948</v>
      </c>
      <c r="E78" s="122">
        <f>'[2]Output'!F83</f>
        <v>2962.95944033341</v>
      </c>
      <c r="F78" s="122">
        <f>'[2]Output'!G83</f>
        <v>20237.0129774772</v>
      </c>
      <c r="G78" s="122">
        <f>'[2]Output'!H83</f>
        <v>2024.68895089449</v>
      </c>
      <c r="H78" s="122">
        <f>'[2]Output'!I83</f>
        <v>12464.1827123359</v>
      </c>
      <c r="I78" s="123">
        <f t="shared" si="4"/>
        <v>42.41031984449553</v>
      </c>
      <c r="J78" s="123">
        <f t="shared" si="5"/>
        <v>146.34146341463463</v>
      </c>
      <c r="K78" s="123">
        <f t="shared" si="6"/>
        <v>162.36133122028505</v>
      </c>
    </row>
    <row r="79" spans="1:11" ht="28.5">
      <c r="A79" s="65">
        <f t="shared" si="7"/>
        <v>73</v>
      </c>
      <c r="B79" s="70" t="s">
        <v>152</v>
      </c>
      <c r="C79" s="117" t="s">
        <v>78</v>
      </c>
      <c r="D79" s="122">
        <f>'[2]Output'!E84</f>
        <v>262.499594219377</v>
      </c>
      <c r="E79" s="122">
        <f>'[2]Output'!F84</f>
        <v>261.110707477476</v>
      </c>
      <c r="F79" s="122">
        <f>'[2]Output'!G84</f>
        <v>2082.91344682963</v>
      </c>
      <c r="G79" s="122">
        <f>'[2]Output'!H84</f>
        <v>697.429477445822</v>
      </c>
      <c r="H79" s="122">
        <f>'[2]Output'!I84</f>
        <v>4695.86774097112</v>
      </c>
      <c r="I79" s="123">
        <f t="shared" si="4"/>
        <v>99.47089947089965</v>
      </c>
      <c r="J79" s="123">
        <f t="shared" si="5"/>
        <v>37.439012247336464</v>
      </c>
      <c r="K79" s="123">
        <f t="shared" si="6"/>
        <v>44.35630562284272</v>
      </c>
    </row>
    <row r="80" spans="1:11" ht="28.5">
      <c r="A80" s="65">
        <f t="shared" si="7"/>
        <v>74</v>
      </c>
      <c r="B80" s="70" t="s">
        <v>153</v>
      </c>
      <c r="C80" s="118" t="s">
        <v>182</v>
      </c>
      <c r="D80" s="122">
        <f>'[2]Output'!E85</f>
        <v>40160996</v>
      </c>
      <c r="E80" s="122">
        <f>'[2]Output'!F85</f>
        <v>37652320</v>
      </c>
      <c r="F80" s="122">
        <f>'[2]Output'!G85</f>
        <v>231165794</v>
      </c>
      <c r="G80" s="122">
        <f>'[2]Output'!H85</f>
        <v>38019146</v>
      </c>
      <c r="H80" s="122">
        <f>'[2]Output'!I85</f>
        <v>196694032</v>
      </c>
      <c r="I80" s="123">
        <f t="shared" si="4"/>
        <v>93.75345173212337</v>
      </c>
      <c r="J80" s="123">
        <f t="shared" si="5"/>
        <v>99.03515455081501</v>
      </c>
      <c r="K80" s="123">
        <f t="shared" si="6"/>
        <v>117.52557596663635</v>
      </c>
    </row>
    <row r="81" spans="1:11" ht="28.5">
      <c r="A81" s="65">
        <f t="shared" si="7"/>
        <v>75</v>
      </c>
      <c r="B81" s="70" t="s">
        <v>154</v>
      </c>
      <c r="C81" s="118" t="s">
        <v>182</v>
      </c>
      <c r="D81" s="122">
        <f>'[2]Output'!E86</f>
        <v>1005.53668738846</v>
      </c>
      <c r="E81" s="122">
        <f>'[2]Output'!F86</f>
        <v>1302.82872486387</v>
      </c>
      <c r="F81" s="122">
        <f>'[2]Output'!G86</f>
        <v>7123.21605319319</v>
      </c>
      <c r="G81" s="122">
        <f>'[2]Output'!H86</f>
        <v>1105.15815971211</v>
      </c>
      <c r="H81" s="122">
        <f>'[2]Output'!I86</f>
        <v>5694.26003022396</v>
      </c>
      <c r="I81" s="123">
        <f t="shared" si="4"/>
        <v>129.56550876801177</v>
      </c>
      <c r="J81" s="123">
        <f t="shared" si="5"/>
        <v>117.88617886178866</v>
      </c>
      <c r="K81" s="123">
        <f t="shared" si="6"/>
        <v>125.09467455621322</v>
      </c>
    </row>
    <row r="82" spans="1:11" ht="30">
      <c r="A82" s="65">
        <f t="shared" si="7"/>
        <v>76</v>
      </c>
      <c r="B82" s="69" t="s">
        <v>155</v>
      </c>
      <c r="C82" s="117" t="s">
        <v>156</v>
      </c>
      <c r="D82" s="122">
        <f>'[2]Output'!E87</f>
        <v>40.0000007384616</v>
      </c>
      <c r="E82" s="122">
        <f>'[2]Output'!F87</f>
        <v>40.7692315218935</v>
      </c>
      <c r="F82" s="122">
        <f>'[2]Output'!G87</f>
        <v>236.769235140355</v>
      </c>
      <c r="G82" s="122">
        <f>'[2]Output'!H87</f>
        <v>40.3076930518343</v>
      </c>
      <c r="H82" s="122">
        <f>'[2]Output'!I87</f>
        <v>230.307696559527</v>
      </c>
      <c r="I82" s="123">
        <f t="shared" si="4"/>
        <v>101.92307692307678</v>
      </c>
      <c r="J82" s="123">
        <f t="shared" si="5"/>
        <v>101.145038167939</v>
      </c>
      <c r="K82" s="123">
        <f t="shared" si="6"/>
        <v>102.80561122244471</v>
      </c>
    </row>
    <row r="83" spans="1:11" ht="16.5">
      <c r="A83" s="65">
        <f t="shared" si="7"/>
        <v>77</v>
      </c>
      <c r="B83" s="70" t="s">
        <v>157</v>
      </c>
      <c r="C83" s="117" t="s">
        <v>156</v>
      </c>
      <c r="D83" s="122">
        <f>'[2]Output'!E88</f>
        <v>528.376009254596</v>
      </c>
      <c r="E83" s="122">
        <f>'[2]Output'!F88</f>
        <v>337.836323052811</v>
      </c>
      <c r="F83" s="122">
        <f>'[2]Output'!G88</f>
        <v>2691.8798220848</v>
      </c>
      <c r="G83" s="122">
        <f>'[2]Output'!H88</f>
        <v>520.267937501329</v>
      </c>
      <c r="H83" s="122">
        <f>'[2]Output'!I88</f>
        <v>3102.68879091702</v>
      </c>
      <c r="I83" s="123">
        <f t="shared" si="4"/>
        <v>63.93861892583125</v>
      </c>
      <c r="J83" s="123">
        <f t="shared" si="5"/>
        <v>64.93506493506493</v>
      </c>
      <c r="K83" s="123">
        <f t="shared" si="6"/>
        <v>86.75958188153305</v>
      </c>
    </row>
    <row r="84" spans="1:11" ht="16.5">
      <c r="A84" s="65">
        <f t="shared" si="7"/>
        <v>78</v>
      </c>
      <c r="B84" s="70" t="s">
        <v>158</v>
      </c>
      <c r="C84" s="117" t="s">
        <v>78</v>
      </c>
      <c r="D84" s="122">
        <f>'[2]Output'!E89</f>
        <v>3353.42350910154</v>
      </c>
      <c r="E84" s="122">
        <f>'[2]Output'!F89</f>
        <v>3178.08110339688</v>
      </c>
      <c r="F84" s="122">
        <f>'[2]Output'!G89</f>
        <v>21026.0201965684</v>
      </c>
      <c r="G84" s="122">
        <f>'[2]Output'!H89</f>
        <v>4599.99842465807</v>
      </c>
      <c r="H84" s="122">
        <f>'[2]Output'!I89</f>
        <v>19912.3219478349</v>
      </c>
      <c r="I84" s="123">
        <f t="shared" si="4"/>
        <v>94.77124183006524</v>
      </c>
      <c r="J84" s="123">
        <f t="shared" si="5"/>
        <v>69.08874329958309</v>
      </c>
      <c r="K84" s="123">
        <f t="shared" si="6"/>
        <v>105.59301045679706</v>
      </c>
    </row>
    <row r="85" spans="1:11" ht="16.5">
      <c r="A85" s="65">
        <f t="shared" si="7"/>
        <v>79</v>
      </c>
      <c r="B85" s="70" t="s">
        <v>159</v>
      </c>
      <c r="C85" s="117" t="s">
        <v>78</v>
      </c>
      <c r="D85" s="122">
        <f>'[2]Output'!E90</f>
        <v>240</v>
      </c>
      <c r="E85" s="122">
        <f>'[2]Output'!F90</f>
        <v>245</v>
      </c>
      <c r="F85" s="122">
        <f>'[2]Output'!G90</f>
        <v>1422</v>
      </c>
      <c r="G85" s="122">
        <f>'[2]Output'!H90</f>
        <v>235</v>
      </c>
      <c r="H85" s="122">
        <f>'[2]Output'!I90</f>
        <v>1305</v>
      </c>
      <c r="I85" s="123">
        <f t="shared" si="4"/>
        <v>102.08333333333333</v>
      </c>
      <c r="J85" s="123">
        <f t="shared" si="5"/>
        <v>104.25531914893618</v>
      </c>
      <c r="K85" s="123">
        <f t="shared" si="6"/>
        <v>108.9655172413793</v>
      </c>
    </row>
    <row r="86" spans="1:11" ht="16.5">
      <c r="A86" s="65">
        <f t="shared" si="7"/>
        <v>80</v>
      </c>
      <c r="B86" s="70" t="s">
        <v>160</v>
      </c>
      <c r="C86" s="117" t="s">
        <v>92</v>
      </c>
      <c r="D86" s="122">
        <f>'[2]Output'!E91</f>
        <v>2086</v>
      </c>
      <c r="E86" s="122">
        <f>'[2]Output'!F91</f>
        <v>2100</v>
      </c>
      <c r="F86" s="122">
        <f>'[2]Output'!G91</f>
        <v>9741</v>
      </c>
      <c r="G86" s="122">
        <f>'[2]Output'!H91</f>
        <v>1939</v>
      </c>
      <c r="H86" s="122">
        <f>'[2]Output'!I91</f>
        <v>14926.11</v>
      </c>
      <c r="I86" s="123">
        <f t="shared" si="4"/>
        <v>100.67114093959732</v>
      </c>
      <c r="J86" s="123">
        <f t="shared" si="5"/>
        <v>108.30324909747293</v>
      </c>
      <c r="K86" s="123">
        <f t="shared" si="6"/>
        <v>65.26147804082912</v>
      </c>
    </row>
    <row r="87" spans="1:11" ht="28.5">
      <c r="A87" s="65">
        <f t="shared" si="7"/>
        <v>81</v>
      </c>
      <c r="B87" s="70" t="s">
        <v>161</v>
      </c>
      <c r="C87" s="117" t="s">
        <v>146</v>
      </c>
      <c r="D87" s="122">
        <f>'[2]Output'!E92</f>
        <v>33600.0345549829</v>
      </c>
      <c r="E87" s="122">
        <f>'[2]Output'!F92</f>
        <v>34526.3512971002</v>
      </c>
      <c r="F87" s="122">
        <f>'[2]Output'!G92</f>
        <v>241343.406097377</v>
      </c>
      <c r="G87" s="122">
        <f>'[2]Output'!H92</f>
        <v>49400.0508040522</v>
      </c>
      <c r="H87" s="122">
        <f>'[2]Output'!I92</f>
        <v>303822.417720528</v>
      </c>
      <c r="I87" s="123">
        <f t="shared" si="4"/>
        <v>102.75689223057636</v>
      </c>
      <c r="J87" s="123">
        <f t="shared" si="5"/>
        <v>69.89132750905604</v>
      </c>
      <c r="K87" s="123">
        <f t="shared" si="6"/>
        <v>79.4356808520224</v>
      </c>
    </row>
    <row r="88" spans="1:11" ht="28.5">
      <c r="A88" s="65">
        <f t="shared" si="7"/>
        <v>82</v>
      </c>
      <c r="B88" s="70" t="s">
        <v>162</v>
      </c>
      <c r="C88" s="118" t="s">
        <v>182</v>
      </c>
      <c r="D88" s="122">
        <f>'[2]Output'!E93</f>
        <v>334.527012314767</v>
      </c>
      <c r="E88" s="122">
        <f>'[2]Output'!F93</f>
        <v>333.377434952861</v>
      </c>
      <c r="F88" s="122">
        <f>'[2]Output'!G93</f>
        <v>1442.71958919255</v>
      </c>
      <c r="G88" s="122">
        <f>'[2]Output'!H93</f>
        <v>383.958838876743</v>
      </c>
      <c r="H88" s="122">
        <f>'[2]Output'!I93</f>
        <v>1801.38772610735</v>
      </c>
      <c r="I88" s="123">
        <f t="shared" si="4"/>
        <v>99.65635738831628</v>
      </c>
      <c r="J88" s="123">
        <f t="shared" si="5"/>
        <v>86.82634730538929</v>
      </c>
      <c r="K88" s="123">
        <f t="shared" si="6"/>
        <v>80.08934269304409</v>
      </c>
    </row>
    <row r="89" spans="1:11" ht="28.5">
      <c r="A89" s="65">
        <f t="shared" si="7"/>
        <v>83</v>
      </c>
      <c r="B89" s="70" t="s">
        <v>163</v>
      </c>
      <c r="C89" s="117" t="s">
        <v>164</v>
      </c>
      <c r="D89" s="122">
        <f>'[2]Output'!E94</f>
        <v>42077.1589193478</v>
      </c>
      <c r="E89" s="122">
        <f>'[2]Output'!F94</f>
        <v>43067.7163964665</v>
      </c>
      <c r="F89" s="122">
        <f>'[2]Output'!G94</f>
        <v>242576.464819344</v>
      </c>
      <c r="G89" s="122">
        <f>'[2]Output'!H94</f>
        <v>33591.5168394397</v>
      </c>
      <c r="H89" s="122">
        <f>'[2]Output'!I94</f>
        <v>206227.394085003</v>
      </c>
      <c r="I89" s="123">
        <f t="shared" si="4"/>
        <v>102.35414534288631</v>
      </c>
      <c r="J89" s="123">
        <f t="shared" si="5"/>
        <v>128.21009721686886</v>
      </c>
      <c r="K89" s="123">
        <f t="shared" si="6"/>
        <v>117.62572372871017</v>
      </c>
    </row>
    <row r="90" spans="1:11" ht="28.5">
      <c r="A90" s="65">
        <f t="shared" si="7"/>
        <v>84</v>
      </c>
      <c r="B90" s="70" t="s">
        <v>165</v>
      </c>
      <c r="C90" s="117" t="s">
        <v>146</v>
      </c>
      <c r="D90" s="122">
        <f>'[2]Output'!E95</f>
        <v>595512</v>
      </c>
      <c r="E90" s="122">
        <f>'[2]Output'!F95</f>
        <v>598490</v>
      </c>
      <c r="F90" s="122">
        <f>'[2]Output'!G95</f>
        <v>2590082</v>
      </c>
      <c r="G90" s="122">
        <f>'[2]Output'!H95</f>
        <v>497733</v>
      </c>
      <c r="H90" s="122">
        <f>'[2]Output'!I95</f>
        <v>3032864</v>
      </c>
      <c r="I90" s="123">
        <f t="shared" si="4"/>
        <v>100.50007388600062</v>
      </c>
      <c r="J90" s="123">
        <f t="shared" si="5"/>
        <v>120.24318258986244</v>
      </c>
      <c r="K90" s="123">
        <f t="shared" si="6"/>
        <v>85.40053230214082</v>
      </c>
    </row>
    <row r="91" spans="1:11" ht="16.5">
      <c r="A91" s="65">
        <f t="shared" si="7"/>
        <v>85</v>
      </c>
      <c r="B91" s="70" t="s">
        <v>166</v>
      </c>
      <c r="C91" s="117" t="s">
        <v>146</v>
      </c>
      <c r="D91" s="122">
        <f>'[2]Output'!E96</f>
        <v>1044411.60285983</v>
      </c>
      <c r="E91" s="122">
        <f>'[2]Output'!F96</f>
        <v>1064934.97780402</v>
      </c>
      <c r="F91" s="122">
        <f>'[2]Output'!G96</f>
        <v>3005625.72811114</v>
      </c>
      <c r="G91" s="122">
        <f>'[2]Output'!H96</f>
        <v>293545.430528101</v>
      </c>
      <c r="H91" s="122">
        <f>'[2]Output'!I96</f>
        <v>1819373.87711616</v>
      </c>
      <c r="I91" s="123">
        <f t="shared" si="4"/>
        <v>101.96506577368467</v>
      </c>
      <c r="J91" s="123">
        <f t="shared" si="5"/>
        <v>362.7837012785911</v>
      </c>
      <c r="K91" s="123">
        <f t="shared" si="6"/>
        <v>165.20110384762012</v>
      </c>
    </row>
    <row r="92" spans="1:11" ht="16.5">
      <c r="A92" s="65">
        <f t="shared" si="7"/>
        <v>86</v>
      </c>
      <c r="B92" s="70" t="s">
        <v>167</v>
      </c>
      <c r="C92" s="117" t="s">
        <v>92</v>
      </c>
      <c r="D92" s="122">
        <f>'[2]Output'!E97</f>
        <v>32.3809311791522</v>
      </c>
      <c r="E92" s="122">
        <f>'[2]Output'!F97</f>
        <v>35.7142623299473</v>
      </c>
      <c r="F92" s="122">
        <f>'[2]Output'!G97</f>
        <v>170.595126396048</v>
      </c>
      <c r="G92" s="122">
        <f>'[2]Output'!H97</f>
        <v>29.1666475694569</v>
      </c>
      <c r="H92" s="122">
        <f>'[2]Output'!I97</f>
        <v>191.357017563858</v>
      </c>
      <c r="I92" s="123">
        <f t="shared" si="4"/>
        <v>110.2941176470589</v>
      </c>
      <c r="J92" s="123">
        <f t="shared" si="5"/>
        <v>122.448979591837</v>
      </c>
      <c r="K92" s="123">
        <f t="shared" si="6"/>
        <v>89.15018041557764</v>
      </c>
    </row>
    <row r="93" spans="1:11" ht="16.5">
      <c r="A93" s="65">
        <f t="shared" si="7"/>
        <v>87</v>
      </c>
      <c r="B93" s="70" t="s">
        <v>168</v>
      </c>
      <c r="C93" s="117" t="s">
        <v>92</v>
      </c>
      <c r="D93" s="122">
        <f>'[2]Output'!E98</f>
        <v>2339</v>
      </c>
      <c r="E93" s="122">
        <f>'[2]Output'!F98</f>
        <v>2241</v>
      </c>
      <c r="F93" s="122">
        <f>'[2]Output'!G98</f>
        <v>14888</v>
      </c>
      <c r="G93" s="122">
        <f>'[2]Output'!H98</f>
        <v>2307</v>
      </c>
      <c r="H93" s="122">
        <f>'[2]Output'!I98</f>
        <v>13995.2</v>
      </c>
      <c r="I93" s="123">
        <f t="shared" si="4"/>
        <v>95.81017528858486</v>
      </c>
      <c r="J93" s="123">
        <f t="shared" si="5"/>
        <v>97.13914174252277</v>
      </c>
      <c r="K93" s="123">
        <f t="shared" si="6"/>
        <v>106.3793300560192</v>
      </c>
    </row>
    <row r="94" spans="1:11" ht="16.5">
      <c r="A94" s="65">
        <f t="shared" si="7"/>
        <v>88</v>
      </c>
      <c r="B94" s="70" t="s">
        <v>169</v>
      </c>
      <c r="C94" s="118" t="s">
        <v>182</v>
      </c>
      <c r="D94" s="122">
        <f>'[2]Output'!E99</f>
        <v>173257</v>
      </c>
      <c r="E94" s="122">
        <f>'[2]Output'!F99</f>
        <v>183017</v>
      </c>
      <c r="F94" s="122">
        <f>'[2]Output'!G99</f>
        <v>1196854.37</v>
      </c>
      <c r="G94" s="122">
        <f>'[2]Output'!H99</f>
        <v>246762</v>
      </c>
      <c r="H94" s="122">
        <f>'[2]Output'!I99</f>
        <v>1392938</v>
      </c>
      <c r="I94" s="123">
        <f t="shared" si="4"/>
        <v>105.63325002741593</v>
      </c>
      <c r="J94" s="123">
        <f t="shared" si="5"/>
        <v>74.16741637691379</v>
      </c>
      <c r="K94" s="123">
        <f t="shared" si="6"/>
        <v>85.92301810992306</v>
      </c>
    </row>
    <row r="95" spans="1:11" ht="16.5">
      <c r="A95" s="65">
        <f t="shared" si="7"/>
        <v>89</v>
      </c>
      <c r="B95" s="70" t="s">
        <v>170</v>
      </c>
      <c r="C95" s="118" t="s">
        <v>182</v>
      </c>
      <c r="D95" s="122">
        <f>'[2]Output'!E100</f>
        <v>99366</v>
      </c>
      <c r="E95" s="122">
        <f>'[2]Output'!F100</f>
        <v>111847</v>
      </c>
      <c r="F95" s="122">
        <f>'[2]Output'!G100</f>
        <v>628061</v>
      </c>
      <c r="G95" s="122">
        <f>'[2]Output'!H100</f>
        <v>121405</v>
      </c>
      <c r="H95" s="122">
        <f>'[2]Output'!I100</f>
        <v>774368</v>
      </c>
      <c r="I95" s="123">
        <f t="shared" si="4"/>
        <v>112.56063442223699</v>
      </c>
      <c r="J95" s="123">
        <f t="shared" si="5"/>
        <v>92.12717762859849</v>
      </c>
      <c r="K95" s="123">
        <f t="shared" si="6"/>
        <v>81.10626988718542</v>
      </c>
    </row>
    <row r="96" spans="1:11" ht="16.5">
      <c r="A96" s="65">
        <f t="shared" si="7"/>
        <v>90</v>
      </c>
      <c r="B96" s="70" t="s">
        <v>171</v>
      </c>
      <c r="C96" s="118" t="s">
        <v>182</v>
      </c>
      <c r="D96" s="122">
        <f>'[2]Output'!E101</f>
        <v>75339</v>
      </c>
      <c r="E96" s="122">
        <f>'[2]Output'!F101</f>
        <v>89508</v>
      </c>
      <c r="F96" s="122">
        <f>'[2]Output'!G101</f>
        <v>571430</v>
      </c>
      <c r="G96" s="122">
        <f>'[2]Output'!H101</f>
        <v>93052</v>
      </c>
      <c r="H96" s="122">
        <f>'[2]Output'!I101</f>
        <v>458862</v>
      </c>
      <c r="I96" s="123">
        <f t="shared" si="4"/>
        <v>118.80699239437742</v>
      </c>
      <c r="J96" s="123">
        <f t="shared" si="5"/>
        <v>96.19137686454884</v>
      </c>
      <c r="K96" s="123">
        <f t="shared" si="6"/>
        <v>124.5319943686773</v>
      </c>
    </row>
    <row r="97" spans="1:11" ht="16.5">
      <c r="A97" s="65">
        <f t="shared" si="7"/>
        <v>91</v>
      </c>
      <c r="B97" s="70" t="s">
        <v>172</v>
      </c>
      <c r="C97" s="118" t="s">
        <v>182</v>
      </c>
      <c r="D97" s="122">
        <f>'[2]Output'!E102</f>
        <v>68876</v>
      </c>
      <c r="E97" s="122">
        <f>'[2]Output'!F102</f>
        <v>66766</v>
      </c>
      <c r="F97" s="122">
        <f>'[2]Output'!G102</f>
        <v>446350</v>
      </c>
      <c r="G97" s="122">
        <f>'[2]Output'!H102</f>
        <v>52333</v>
      </c>
      <c r="H97" s="122">
        <f>'[2]Output'!I102</f>
        <v>297743</v>
      </c>
      <c r="I97" s="123">
        <f t="shared" si="4"/>
        <v>96.93652360764273</v>
      </c>
      <c r="J97" s="123">
        <f t="shared" si="5"/>
        <v>127.5791565551373</v>
      </c>
      <c r="K97" s="123">
        <f t="shared" si="6"/>
        <v>149.91116499800162</v>
      </c>
    </row>
    <row r="98" spans="1:11" ht="16.5">
      <c r="A98" s="65">
        <f t="shared" si="7"/>
        <v>92</v>
      </c>
      <c r="B98" s="70" t="s">
        <v>173</v>
      </c>
      <c r="C98" s="118" t="s">
        <v>182</v>
      </c>
      <c r="D98" s="122">
        <f>'[2]Output'!E103</f>
        <v>106344.131256381</v>
      </c>
      <c r="E98" s="122">
        <f>'[2]Output'!F103</f>
        <v>101964.833873297</v>
      </c>
      <c r="F98" s="122">
        <f>'[2]Output'!G103</f>
        <v>740291.515404713</v>
      </c>
      <c r="G98" s="122">
        <f>'[2]Output'!H103</f>
        <v>150134.998136349</v>
      </c>
      <c r="H98" s="122">
        <f>'[2]Output'!I103</f>
        <v>737363.275085728</v>
      </c>
      <c r="I98" s="123">
        <f t="shared" si="4"/>
        <v>95.88195668971508</v>
      </c>
      <c r="J98" s="123">
        <f t="shared" si="5"/>
        <v>67.91543286975299</v>
      </c>
      <c r="K98" s="123">
        <f t="shared" si="6"/>
        <v>100.39712315732629</v>
      </c>
    </row>
    <row r="99" spans="1:11" ht="16.5">
      <c r="A99" s="65">
        <f t="shared" si="7"/>
        <v>93</v>
      </c>
      <c r="B99" s="70" t="s">
        <v>174</v>
      </c>
      <c r="C99" s="117" t="s">
        <v>175</v>
      </c>
      <c r="D99" s="122">
        <f>'[2]Output'!E104</f>
        <v>495.63</v>
      </c>
      <c r="E99" s="122">
        <f>'[2]Output'!F104</f>
        <v>410</v>
      </c>
      <c r="F99" s="122">
        <f>'[2]Output'!G104</f>
        <v>2303.42</v>
      </c>
      <c r="G99" s="122">
        <f>'[2]Output'!H104</f>
        <v>377.43</v>
      </c>
      <c r="H99" s="122">
        <f>'[2]Output'!I104</f>
        <v>2351.28</v>
      </c>
      <c r="I99" s="123">
        <f t="shared" si="4"/>
        <v>82.72299901135928</v>
      </c>
      <c r="J99" s="123">
        <f t="shared" si="5"/>
        <v>108.62941472590944</v>
      </c>
      <c r="K99" s="123">
        <f t="shared" si="6"/>
        <v>97.96451294613998</v>
      </c>
    </row>
    <row r="100" spans="1:11" ht="16.5">
      <c r="A100" s="65">
        <f t="shared" si="7"/>
        <v>94</v>
      </c>
      <c r="B100" s="70" t="s">
        <v>176</v>
      </c>
      <c r="C100" s="117" t="s">
        <v>175</v>
      </c>
      <c r="D100" s="122">
        <f>'[2]Output'!E105</f>
        <v>768.568668992113</v>
      </c>
      <c r="E100" s="122">
        <f>'[2]Output'!F105</f>
        <v>819.987910918229</v>
      </c>
      <c r="F100" s="122">
        <f>'[2]Output'!G105</f>
        <v>4503.57360381436</v>
      </c>
      <c r="G100" s="122">
        <f>'[2]Output'!H105</f>
        <v>736.989134569189</v>
      </c>
      <c r="H100" s="122">
        <f>'[2]Output'!I105</f>
        <v>4105.80946805101</v>
      </c>
      <c r="I100" s="123">
        <f t="shared" si="4"/>
        <v>106.69025995992607</v>
      </c>
      <c r="J100" s="123">
        <f t="shared" si="5"/>
        <v>111.26187245590226</v>
      </c>
      <c r="K100" s="123">
        <f t="shared" si="6"/>
        <v>109.68783716971076</v>
      </c>
    </row>
    <row r="101" spans="1:11" ht="16.5">
      <c r="A101" s="71">
        <f t="shared" si="7"/>
        <v>95</v>
      </c>
      <c r="B101" s="72" t="s">
        <v>177</v>
      </c>
      <c r="C101" s="119" t="s">
        <v>185</v>
      </c>
      <c r="D101" s="124">
        <f>'[2]Output'!E106</f>
        <v>9238</v>
      </c>
      <c r="E101" s="124">
        <f>'[2]Output'!F106</f>
        <v>9330</v>
      </c>
      <c r="F101" s="124">
        <f>'[2]Output'!G106</f>
        <v>52235</v>
      </c>
      <c r="G101" s="124">
        <f>'[2]Output'!H106</f>
        <v>8480</v>
      </c>
      <c r="H101" s="124">
        <f>'[2]Output'!I106</f>
        <v>47519</v>
      </c>
      <c r="I101" s="125">
        <f t="shared" si="4"/>
        <v>100.99588655553151</v>
      </c>
      <c r="J101" s="125">
        <f t="shared" si="5"/>
        <v>110.02358490566037</v>
      </c>
      <c r="K101" s="125">
        <f t="shared" si="6"/>
        <v>109.92445127212274</v>
      </c>
    </row>
  </sheetData>
  <sheetProtection/>
  <mergeCells count="6">
    <mergeCell ref="I4:K4"/>
    <mergeCell ref="A4:A5"/>
    <mergeCell ref="B4:B5"/>
    <mergeCell ref="C4:C5"/>
    <mergeCell ref="D4:F4"/>
    <mergeCell ref="G4:H4"/>
  </mergeCells>
  <printOptions/>
  <pageMargins left="0.25" right="0.2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24"/>
  <sheetViews>
    <sheetView tabSelected="1" zoomScalePageLayoutView="0" workbookViewId="0" topLeftCell="A1">
      <pane xSplit="1" ySplit="9" topLeftCell="D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O11" sqref="O11"/>
    </sheetView>
  </sheetViews>
  <sheetFormatPr defaultColWidth="8.72265625" defaultRowHeight="16.5"/>
  <cols>
    <col min="1" max="1" width="29.6328125" style="0" customWidth="1"/>
    <col min="2" max="3" width="6.54296875" style="0" bestFit="1" customWidth="1"/>
    <col min="4" max="4" width="11.90625" style="73" customWidth="1"/>
    <col min="5" max="6" width="10.453125" style="0" customWidth="1"/>
    <col min="7" max="7" width="10.54296875" style="0" customWidth="1"/>
    <col min="8" max="8" width="10.8125" style="0" customWidth="1"/>
    <col min="9" max="9" width="6.453125" style="0" customWidth="1"/>
    <col min="10" max="10" width="6.36328125" style="0" customWidth="1"/>
    <col min="11" max="11" width="9.54296875" style="0" customWidth="1"/>
  </cols>
  <sheetData>
    <row r="1" ht="16.5">
      <c r="A1" s="31" t="s">
        <v>7</v>
      </c>
    </row>
    <row r="2" spans="1:11" ht="21" customHeight="1">
      <c r="A2" s="27" t="s">
        <v>219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7:10" ht="19.5" customHeight="1">
      <c r="G3" s="32"/>
      <c r="J3" s="37" t="s">
        <v>8</v>
      </c>
    </row>
    <row r="4" spans="1:11" s="32" customFormat="1" ht="16.5" customHeight="1">
      <c r="A4" s="176" t="s">
        <v>13</v>
      </c>
      <c r="B4" s="180" t="s">
        <v>179</v>
      </c>
      <c r="C4" s="181"/>
      <c r="D4" s="179" t="s">
        <v>222</v>
      </c>
      <c r="E4" s="179" t="s">
        <v>230</v>
      </c>
      <c r="F4" s="176" t="s">
        <v>208</v>
      </c>
      <c r="G4" s="188" t="s">
        <v>209</v>
      </c>
      <c r="H4" s="24" t="s">
        <v>9</v>
      </c>
      <c r="I4" s="24"/>
      <c r="J4" s="24"/>
      <c r="K4" s="24"/>
    </row>
    <row r="5" spans="1:11" s="32" customFormat="1" ht="16.5" customHeight="1">
      <c r="A5" s="177"/>
      <c r="B5" s="182"/>
      <c r="C5" s="183"/>
      <c r="D5" s="179"/>
      <c r="E5" s="179"/>
      <c r="F5" s="177"/>
      <c r="G5" s="188"/>
      <c r="H5" s="176" t="s">
        <v>231</v>
      </c>
      <c r="I5" s="180" t="s">
        <v>210</v>
      </c>
      <c r="J5" s="181"/>
      <c r="K5" s="176" t="s">
        <v>211</v>
      </c>
    </row>
    <row r="6" spans="1:11" s="32" customFormat="1" ht="16.5">
      <c r="A6" s="177"/>
      <c r="B6" s="182"/>
      <c r="C6" s="183"/>
      <c r="D6" s="179"/>
      <c r="E6" s="179"/>
      <c r="F6" s="177"/>
      <c r="G6" s="188"/>
      <c r="H6" s="177"/>
      <c r="I6" s="182"/>
      <c r="J6" s="183"/>
      <c r="K6" s="177"/>
    </row>
    <row r="7" spans="1:11" s="32" customFormat="1" ht="16.5">
      <c r="A7" s="177"/>
      <c r="B7" s="182"/>
      <c r="C7" s="183"/>
      <c r="D7" s="179"/>
      <c r="E7" s="179"/>
      <c r="F7" s="177"/>
      <c r="G7" s="188"/>
      <c r="H7" s="177"/>
      <c r="I7" s="182"/>
      <c r="J7" s="183"/>
      <c r="K7" s="177"/>
    </row>
    <row r="8" spans="1:11" s="32" customFormat="1" ht="16.5">
      <c r="A8" s="178"/>
      <c r="B8" s="184"/>
      <c r="C8" s="185"/>
      <c r="D8" s="179"/>
      <c r="E8" s="179"/>
      <c r="F8" s="178"/>
      <c r="G8" s="188"/>
      <c r="H8" s="178"/>
      <c r="I8" s="184"/>
      <c r="J8" s="185"/>
      <c r="K8" s="178"/>
    </row>
    <row r="9" spans="1:19" s="32" customFormat="1" ht="16.5">
      <c r="A9" s="55" t="s">
        <v>10</v>
      </c>
      <c r="B9" s="186">
        <v>1</v>
      </c>
      <c r="C9" s="187"/>
      <c r="D9" s="55">
        <v>2</v>
      </c>
      <c r="E9" s="55">
        <v>3</v>
      </c>
      <c r="F9" s="55">
        <v>4</v>
      </c>
      <c r="G9" s="55">
        <v>5</v>
      </c>
      <c r="H9" s="55">
        <v>6</v>
      </c>
      <c r="I9" s="186">
        <v>7</v>
      </c>
      <c r="J9" s="187"/>
      <c r="K9" s="55">
        <v>8</v>
      </c>
      <c r="N9" s="201" t="s">
        <v>286</v>
      </c>
      <c r="O9" s="201" t="s">
        <v>287</v>
      </c>
      <c r="P9" s="201" t="s">
        <v>288</v>
      </c>
      <c r="Q9" s="201" t="s">
        <v>289</v>
      </c>
      <c r="R9" s="201" t="s">
        <v>290</v>
      </c>
      <c r="S9" s="201" t="s">
        <v>291</v>
      </c>
    </row>
    <row r="10" spans="1:15" s="7" customFormat="1" ht="27.75" customHeight="1">
      <c r="A10" s="28" t="s">
        <v>27</v>
      </c>
      <c r="B10" s="74">
        <v>112400</v>
      </c>
      <c r="C10" s="74">
        <v>114450</v>
      </c>
      <c r="D10" s="132">
        <v>9130.84</v>
      </c>
      <c r="E10" s="132">
        <v>9272.840000000004</v>
      </c>
      <c r="F10" s="132">
        <v>53600.54</v>
      </c>
      <c r="G10" s="132">
        <v>47598.21</v>
      </c>
      <c r="H10" s="126">
        <v>101.55516907535345</v>
      </c>
      <c r="I10" s="126">
        <v>46.8331498470948</v>
      </c>
      <c r="J10" s="126">
        <v>47.68731316725979</v>
      </c>
      <c r="K10" s="126">
        <v>112.61041118983258</v>
      </c>
      <c r="L10" s="134">
        <v>98652</v>
      </c>
      <c r="M10" s="134">
        <f>L10*1.14</f>
        <v>112463.27999999998</v>
      </c>
      <c r="N10" s="134">
        <f>(M10-F10)/6</f>
        <v>9810.456666666663</v>
      </c>
      <c r="O10" s="7">
        <f>M10/L10*100-100</f>
        <v>13.999999999999986</v>
      </c>
    </row>
    <row r="11" spans="1:20" s="7" customFormat="1" ht="27.75" customHeight="1">
      <c r="A11" s="10" t="s">
        <v>28</v>
      </c>
      <c r="B11" s="75"/>
      <c r="C11" s="75"/>
      <c r="D11" s="133">
        <v>9130.84</v>
      </c>
      <c r="E11" s="133">
        <v>9272.840000000004</v>
      </c>
      <c r="F11" s="133">
        <v>53600.54</v>
      </c>
      <c r="G11" s="133">
        <v>47598.21</v>
      </c>
      <c r="H11" s="127">
        <v>101.55516907535345</v>
      </c>
      <c r="I11" s="127"/>
      <c r="J11" s="127"/>
      <c r="K11" s="127">
        <v>112.61041118983258</v>
      </c>
      <c r="L11" s="81"/>
      <c r="N11" s="134">
        <f>E11*1.016</f>
        <v>9421.205440000003</v>
      </c>
      <c r="O11" s="134">
        <f>N11*1.016</f>
        <v>9571.944727040003</v>
      </c>
      <c r="P11" s="134">
        <f>O11*1.016</f>
        <v>9725.095842672643</v>
      </c>
      <c r="Q11" s="134">
        <f>P11*1.016</f>
        <v>9880.697376155405</v>
      </c>
      <c r="R11" s="134">
        <f>Q11*1.016</f>
        <v>10038.788534173893</v>
      </c>
      <c r="S11" s="134">
        <f>R11*1.016</f>
        <v>10199.409150720676</v>
      </c>
      <c r="T11" s="202">
        <f>SUM(N11:S11)</f>
        <v>58837.14107076263</v>
      </c>
    </row>
    <row r="12" spans="1:13" s="8" customFormat="1" ht="27.75" customHeight="1">
      <c r="A12" s="9" t="s">
        <v>0</v>
      </c>
      <c r="B12" s="77"/>
      <c r="C12" s="77"/>
      <c r="D12" s="134">
        <v>831.48</v>
      </c>
      <c r="E12" s="134">
        <v>845.6399999999994</v>
      </c>
      <c r="F12" s="134">
        <v>5012.24</v>
      </c>
      <c r="G12" s="134">
        <v>4540.07</v>
      </c>
      <c r="H12" s="128">
        <v>101.70298744407556</v>
      </c>
      <c r="I12" s="128"/>
      <c r="J12" s="128"/>
      <c r="K12" s="129">
        <v>110.40005991097053</v>
      </c>
      <c r="L12" s="82"/>
      <c r="M12" s="203">
        <f>M10-F10</f>
        <v>58862.73999999998</v>
      </c>
    </row>
    <row r="13" spans="1:12" s="8" customFormat="1" ht="27.75" customHeight="1">
      <c r="A13" s="9" t="s">
        <v>1</v>
      </c>
      <c r="B13" s="77"/>
      <c r="C13" s="77"/>
      <c r="D13" s="134">
        <v>8034.05</v>
      </c>
      <c r="E13" s="134">
        <v>8157.440000000004</v>
      </c>
      <c r="F13" s="134">
        <v>46992.130000000005</v>
      </c>
      <c r="G13" s="134">
        <v>41597.78</v>
      </c>
      <c r="H13" s="128">
        <v>101.53583808913318</v>
      </c>
      <c r="I13" s="128"/>
      <c r="J13" s="128"/>
      <c r="K13" s="129">
        <v>112.9678795358791</v>
      </c>
      <c r="L13" s="83"/>
    </row>
    <row r="14" spans="1:12" s="8" customFormat="1" ht="27.75" customHeight="1">
      <c r="A14" s="9" t="s">
        <v>2</v>
      </c>
      <c r="B14" s="77"/>
      <c r="C14" s="77"/>
      <c r="D14" s="134">
        <v>265.31</v>
      </c>
      <c r="E14" s="134">
        <v>269.76</v>
      </c>
      <c r="F14" s="134">
        <v>1596.17</v>
      </c>
      <c r="G14" s="134">
        <v>1460.36</v>
      </c>
      <c r="H14" s="128">
        <v>101.67728317816893</v>
      </c>
      <c r="I14" s="128"/>
      <c r="J14" s="128"/>
      <c r="K14" s="129">
        <v>109.2997617025939</v>
      </c>
      <c r="L14" s="82"/>
    </row>
    <row r="15" spans="1:12" ht="27.75" customHeight="1">
      <c r="A15" s="4" t="s">
        <v>29</v>
      </c>
      <c r="B15" s="75"/>
      <c r="C15" s="75"/>
      <c r="D15" s="135">
        <v>9130.84</v>
      </c>
      <c r="E15" s="135">
        <v>9272.840000000004</v>
      </c>
      <c r="F15" s="135">
        <v>53600.54</v>
      </c>
      <c r="G15" s="135">
        <v>47598.21</v>
      </c>
      <c r="H15" s="127">
        <v>101.55516907535345</v>
      </c>
      <c r="I15" s="127"/>
      <c r="J15" s="127"/>
      <c r="K15" s="127">
        <v>112.61041118983258</v>
      </c>
      <c r="L15" s="32"/>
    </row>
    <row r="16" spans="1:11" ht="27.75" customHeight="1">
      <c r="A16" s="3" t="s">
        <v>3</v>
      </c>
      <c r="B16" s="76"/>
      <c r="C16" s="76"/>
      <c r="D16" s="134">
        <v>6989.301</v>
      </c>
      <c r="E16" s="134">
        <v>7085.775000000004</v>
      </c>
      <c r="F16" s="134">
        <v>41153.092</v>
      </c>
      <c r="G16" s="134">
        <v>36892.02</v>
      </c>
      <c r="H16" s="128">
        <v>101.38030970479028</v>
      </c>
      <c r="I16" s="128"/>
      <c r="J16" s="128"/>
      <c r="K16" s="129">
        <v>111.55011842669498</v>
      </c>
    </row>
    <row r="17" spans="1:11" ht="27.75" customHeight="1">
      <c r="A17" s="3" t="s">
        <v>4</v>
      </c>
      <c r="B17" s="76"/>
      <c r="C17" s="76"/>
      <c r="D17" s="134">
        <v>827.375</v>
      </c>
      <c r="E17" s="134">
        <v>842.58</v>
      </c>
      <c r="F17" s="134">
        <v>4796.105</v>
      </c>
      <c r="G17" s="134">
        <v>4131.93</v>
      </c>
      <c r="H17" s="128">
        <v>101.83773983985496</v>
      </c>
      <c r="I17" s="128"/>
      <c r="J17" s="128"/>
      <c r="K17" s="129">
        <v>116.0742074526916</v>
      </c>
    </row>
    <row r="18" spans="1:11" ht="27.75" customHeight="1">
      <c r="A18" s="6" t="s">
        <v>6</v>
      </c>
      <c r="B18" s="76"/>
      <c r="C18" s="76"/>
      <c r="D18" s="134">
        <v>7.864</v>
      </c>
      <c r="E18" s="134">
        <v>8.015</v>
      </c>
      <c r="F18" s="134">
        <v>45.493</v>
      </c>
      <c r="G18" s="134">
        <v>40.41</v>
      </c>
      <c r="H18" s="128">
        <v>101.92014242115972</v>
      </c>
      <c r="I18" s="128"/>
      <c r="J18" s="128"/>
      <c r="K18" s="129">
        <v>112.57856966097502</v>
      </c>
    </row>
    <row r="19" spans="1:11" ht="27.75" customHeight="1">
      <c r="A19" s="5" t="s">
        <v>5</v>
      </c>
      <c r="B19" s="78"/>
      <c r="C19" s="78"/>
      <c r="D19" s="144">
        <v>1306.3</v>
      </c>
      <c r="E19" s="144">
        <v>1336.47</v>
      </c>
      <c r="F19" s="144">
        <v>7605.85</v>
      </c>
      <c r="G19" s="144">
        <v>6533.85</v>
      </c>
      <c r="H19" s="130">
        <v>102.30957666692184</v>
      </c>
      <c r="I19" s="130"/>
      <c r="J19" s="130"/>
      <c r="K19" s="131">
        <v>116.40686578357324</v>
      </c>
    </row>
    <row r="20" spans="1:6" ht="16.5">
      <c r="A20" s="146" t="s">
        <v>284</v>
      </c>
      <c r="F20" s="111"/>
    </row>
    <row r="21" ht="16.5">
      <c r="F21" s="111"/>
    </row>
    <row r="22" ht="16.5">
      <c r="F22" s="111"/>
    </row>
    <row r="23" ht="16.5">
      <c r="F23" s="111"/>
    </row>
    <row r="24" ht="16.5">
      <c r="F24" s="111"/>
    </row>
  </sheetData>
  <sheetProtection/>
  <mergeCells count="11">
    <mergeCell ref="A4:A8"/>
    <mergeCell ref="G4:G8"/>
    <mergeCell ref="H5:H8"/>
    <mergeCell ref="K5:K8"/>
    <mergeCell ref="D4:D8"/>
    <mergeCell ref="B4:C8"/>
    <mergeCell ref="F4:F8"/>
    <mergeCell ref="I5:J8"/>
    <mergeCell ref="I9:J9"/>
    <mergeCell ref="B9:C9"/>
    <mergeCell ref="E4:E8"/>
  </mergeCells>
  <printOptions/>
  <pageMargins left="0.5118110236220472" right="0.15748031496062992" top="0.6299212598425197" bottom="0.4724409448818898" header="0.2755905511811024" footer="0.15748031496062992"/>
  <pageSetup firstPageNumber="2" useFirstPageNumber="1" horizontalDpi="180" verticalDpi="18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R67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1" sqref="D11"/>
    </sheetView>
  </sheetViews>
  <sheetFormatPr defaultColWidth="8.72265625" defaultRowHeight="16.5"/>
  <cols>
    <col min="1" max="1" width="25.99609375" style="0" customWidth="1"/>
    <col min="2" max="2" width="8.0859375" style="0" customWidth="1"/>
    <col min="3" max="4" width="5.6328125" style="0" bestFit="1" customWidth="1"/>
    <col min="5" max="5" width="5.54296875" style="0" bestFit="1" customWidth="1"/>
    <col min="6" max="6" width="5.90625" style="0" bestFit="1" customWidth="1"/>
    <col min="7" max="7" width="5.54296875" style="0" bestFit="1" customWidth="1"/>
    <col min="8" max="9" width="5.90625" style="0" bestFit="1" customWidth="1"/>
    <col min="10" max="10" width="7.0859375" style="0" bestFit="1" customWidth="1"/>
    <col min="11" max="11" width="5.90625" style="0" bestFit="1" customWidth="1"/>
    <col min="12" max="12" width="8.36328125" style="0" bestFit="1" customWidth="1"/>
    <col min="13" max="13" width="6.453125" style="0" bestFit="1" customWidth="1"/>
    <col min="14" max="14" width="5.453125" style="0" bestFit="1" customWidth="1"/>
    <col min="15" max="15" width="5.54296875" style="0" bestFit="1" customWidth="1"/>
    <col min="16" max="16" width="6.453125" style="0" bestFit="1" customWidth="1"/>
  </cols>
  <sheetData>
    <row r="1" spans="1:4" ht="16.5">
      <c r="A1" s="29" t="s">
        <v>7</v>
      </c>
      <c r="B1" s="29"/>
      <c r="C1" s="29"/>
      <c r="D1" s="29"/>
    </row>
    <row r="2" spans="1:15" ht="20.25">
      <c r="A2" s="27" t="s">
        <v>220</v>
      </c>
      <c r="B2" s="27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20.25">
      <c r="A3" s="27"/>
      <c r="B3" s="27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ht="42.75" customHeight="1">
      <c r="A4" s="176" t="s">
        <v>13</v>
      </c>
      <c r="B4" s="176" t="s">
        <v>38</v>
      </c>
      <c r="C4" s="180" t="s">
        <v>179</v>
      </c>
      <c r="D4" s="181"/>
      <c r="E4" s="189" t="s">
        <v>222</v>
      </c>
      <c r="F4" s="190"/>
      <c r="G4" s="189" t="s">
        <v>223</v>
      </c>
      <c r="H4" s="190"/>
      <c r="I4" s="189" t="s">
        <v>212</v>
      </c>
      <c r="J4" s="190"/>
      <c r="K4" s="189" t="s">
        <v>196</v>
      </c>
      <c r="L4" s="194"/>
      <c r="M4" s="191" t="s">
        <v>235</v>
      </c>
      <c r="N4" s="192"/>
      <c r="O4" s="191" t="s">
        <v>213</v>
      </c>
      <c r="P4" s="193"/>
    </row>
    <row r="5" spans="1:16" ht="58.5" customHeight="1">
      <c r="A5" s="178"/>
      <c r="B5" s="178"/>
      <c r="C5" s="184"/>
      <c r="D5" s="185"/>
      <c r="E5" s="99" t="s">
        <v>187</v>
      </c>
      <c r="F5" s="99" t="s">
        <v>203</v>
      </c>
      <c r="G5" s="99" t="s">
        <v>187</v>
      </c>
      <c r="H5" s="99" t="s">
        <v>203</v>
      </c>
      <c r="I5" s="99" t="s">
        <v>187</v>
      </c>
      <c r="J5" s="99" t="s">
        <v>203</v>
      </c>
      <c r="K5" s="99" t="s">
        <v>224</v>
      </c>
      <c r="L5" s="99" t="s">
        <v>214</v>
      </c>
      <c r="M5" s="99" t="s">
        <v>187</v>
      </c>
      <c r="N5" s="99" t="s">
        <v>203</v>
      </c>
      <c r="O5" s="99" t="s">
        <v>187</v>
      </c>
      <c r="P5" s="110" t="s">
        <v>203</v>
      </c>
    </row>
    <row r="6" spans="1:16" ht="16.5">
      <c r="A6" s="55" t="s">
        <v>10</v>
      </c>
      <c r="B6" s="55" t="s">
        <v>11</v>
      </c>
      <c r="C6" s="186">
        <v>1</v>
      </c>
      <c r="D6" s="187"/>
      <c r="E6" s="186">
        <v>2</v>
      </c>
      <c r="F6" s="187"/>
      <c r="G6" s="186">
        <f>E6+1</f>
        <v>3</v>
      </c>
      <c r="H6" s="187"/>
      <c r="I6" s="186">
        <f>G6+1</f>
        <v>4</v>
      </c>
      <c r="J6" s="187"/>
      <c r="K6" s="55">
        <f>I6+1</f>
        <v>5</v>
      </c>
      <c r="L6" s="55">
        <v>6</v>
      </c>
      <c r="M6" s="55">
        <v>7</v>
      </c>
      <c r="N6" s="55">
        <v>8</v>
      </c>
      <c r="O6" s="55">
        <v>9</v>
      </c>
      <c r="P6" s="55">
        <v>10</v>
      </c>
    </row>
    <row r="7" spans="1:16" ht="16.5">
      <c r="A7" s="11" t="s">
        <v>201</v>
      </c>
      <c r="B7" s="100"/>
      <c r="C7" s="148"/>
      <c r="D7" s="148"/>
      <c r="E7" s="149"/>
      <c r="F7" s="149"/>
      <c r="G7" s="149"/>
      <c r="H7" s="149"/>
      <c r="I7" s="149"/>
      <c r="J7" s="149"/>
      <c r="K7" s="149"/>
      <c r="L7" s="149"/>
      <c r="M7" s="150"/>
      <c r="N7" s="150"/>
      <c r="O7" s="150"/>
      <c r="P7" s="150"/>
    </row>
    <row r="8" spans="1:16" ht="16.5">
      <c r="A8" s="109" t="s">
        <v>30</v>
      </c>
      <c r="B8" s="103" t="s">
        <v>194</v>
      </c>
      <c r="C8" s="151">
        <v>11800</v>
      </c>
      <c r="D8" s="151">
        <v>12000</v>
      </c>
      <c r="E8" s="152"/>
      <c r="F8" s="152">
        <v>914.513</v>
      </c>
      <c r="G8" s="152"/>
      <c r="H8" s="152">
        <v>965.35</v>
      </c>
      <c r="I8" s="152"/>
      <c r="J8" s="152">
        <v>5792.1</v>
      </c>
      <c r="K8" s="152"/>
      <c r="L8" s="152">
        <v>5001.813471502592</v>
      </c>
      <c r="M8" s="153"/>
      <c r="N8" s="153">
        <v>105.55891496348329</v>
      </c>
      <c r="O8" s="153"/>
      <c r="P8" s="153">
        <v>115.8</v>
      </c>
    </row>
    <row r="9" spans="1:16" ht="16.5">
      <c r="A9" s="102" t="s">
        <v>234</v>
      </c>
      <c r="B9" s="103" t="s">
        <v>194</v>
      </c>
      <c r="C9" s="154"/>
      <c r="D9" s="154"/>
      <c r="E9" s="155"/>
      <c r="F9" s="155">
        <v>13.628</v>
      </c>
      <c r="G9" s="155"/>
      <c r="H9" s="155">
        <v>13.958</v>
      </c>
      <c r="I9" s="155"/>
      <c r="J9" s="155">
        <v>103.908</v>
      </c>
      <c r="K9" s="155"/>
      <c r="L9" s="155">
        <v>100.88155339805824</v>
      </c>
      <c r="M9" s="156"/>
      <c r="N9" s="156">
        <v>102.42148517757559</v>
      </c>
      <c r="O9" s="156"/>
      <c r="P9" s="156">
        <v>103</v>
      </c>
    </row>
    <row r="10" spans="1:16" ht="16.5">
      <c r="A10" s="102" t="s">
        <v>233</v>
      </c>
      <c r="B10" s="103" t="s">
        <v>194</v>
      </c>
      <c r="C10" s="155"/>
      <c r="D10" s="155"/>
      <c r="E10" s="155"/>
      <c r="F10" s="155">
        <v>76.404</v>
      </c>
      <c r="G10" s="155"/>
      <c r="H10" s="155">
        <v>78.36800000000005</v>
      </c>
      <c r="I10" s="155"/>
      <c r="J10" s="155">
        <v>575.2610000000004</v>
      </c>
      <c r="K10" s="155"/>
      <c r="L10" s="155">
        <v>549.5012798066618</v>
      </c>
      <c r="M10" s="156"/>
      <c r="N10" s="156">
        <v>102.57054604470977</v>
      </c>
      <c r="O10" s="156"/>
      <c r="P10" s="156">
        <v>104.68783625079125</v>
      </c>
    </row>
    <row r="11" spans="1:16" ht="16.5">
      <c r="A11" s="102" t="s">
        <v>195</v>
      </c>
      <c r="B11" s="103" t="s">
        <v>194</v>
      </c>
      <c r="C11" s="154"/>
      <c r="D11" s="154"/>
      <c r="E11" s="155"/>
      <c r="F11" s="155">
        <v>824.481</v>
      </c>
      <c r="G11" s="155"/>
      <c r="H11" s="155">
        <v>873.024</v>
      </c>
      <c r="I11" s="155"/>
      <c r="J11" s="155">
        <v>5112.931</v>
      </c>
      <c r="K11" s="155"/>
      <c r="L11" s="155">
        <v>4351.430638297872</v>
      </c>
      <c r="M11" s="156"/>
      <c r="N11" s="156">
        <v>105.88770390099953</v>
      </c>
      <c r="O11" s="156"/>
      <c r="P11" s="156">
        <v>117.5</v>
      </c>
    </row>
    <row r="12" spans="1:16" ht="16.5">
      <c r="A12" s="109" t="s">
        <v>199</v>
      </c>
      <c r="B12" s="101"/>
      <c r="C12" s="151"/>
      <c r="D12" s="151"/>
      <c r="E12" s="152"/>
      <c r="F12" s="157"/>
      <c r="G12" s="152"/>
      <c r="H12" s="152"/>
      <c r="I12" s="152"/>
      <c r="J12" s="152"/>
      <c r="K12" s="152"/>
      <c r="L12" s="152"/>
      <c r="M12" s="153"/>
      <c r="N12" s="153"/>
      <c r="O12" s="153"/>
      <c r="P12" s="153"/>
    </row>
    <row r="13" spans="1:17" ht="16.5">
      <c r="A13" s="139" t="s">
        <v>243</v>
      </c>
      <c r="B13" s="137" t="s">
        <v>188</v>
      </c>
      <c r="C13" s="158"/>
      <c r="D13" s="159"/>
      <c r="E13" s="158"/>
      <c r="F13" s="158">
        <v>182429</v>
      </c>
      <c r="G13" s="158"/>
      <c r="H13" s="158">
        <v>196658.462</v>
      </c>
      <c r="I13" s="158"/>
      <c r="J13" s="158">
        <v>1053408.462</v>
      </c>
      <c r="K13" s="159"/>
      <c r="L13" s="158">
        <v>878022</v>
      </c>
      <c r="M13" s="156"/>
      <c r="N13" s="156">
        <v>107.80000000000001</v>
      </c>
      <c r="O13" s="156"/>
      <c r="P13" s="156">
        <v>119.9751785262784</v>
      </c>
      <c r="Q13" s="141"/>
    </row>
    <row r="14" spans="1:17" ht="16.5" hidden="1">
      <c r="A14" s="136" t="s">
        <v>236</v>
      </c>
      <c r="B14" s="137" t="s">
        <v>188</v>
      </c>
      <c r="C14" s="158"/>
      <c r="D14" s="159"/>
      <c r="E14" s="158"/>
      <c r="F14" s="158">
        <v>138402</v>
      </c>
      <c r="G14" s="158"/>
      <c r="H14" s="158">
        <v>164341</v>
      </c>
      <c r="I14" s="158"/>
      <c r="J14" s="158">
        <v>931280</v>
      </c>
      <c r="K14" s="159"/>
      <c r="L14" s="158"/>
      <c r="M14" s="156"/>
      <c r="N14" s="156">
        <v>118.74178118813312</v>
      </c>
      <c r="O14" s="156"/>
      <c r="P14" s="156" t="e">
        <v>#DIV/0!</v>
      </c>
      <c r="Q14" s="141"/>
    </row>
    <row r="15" spans="1:17" ht="16.5">
      <c r="A15" s="139" t="s">
        <v>260</v>
      </c>
      <c r="B15" s="137" t="s">
        <v>188</v>
      </c>
      <c r="C15" s="158"/>
      <c r="D15" s="159"/>
      <c r="E15" s="158"/>
      <c r="F15" s="158">
        <v>133340</v>
      </c>
      <c r="G15" s="158"/>
      <c r="H15" s="158">
        <v>144140.54</v>
      </c>
      <c r="I15" s="158"/>
      <c r="J15" s="158">
        <v>770777.54</v>
      </c>
      <c r="K15" s="159"/>
      <c r="L15" s="158">
        <v>698968</v>
      </c>
      <c r="M15" s="156"/>
      <c r="N15" s="156">
        <v>108.1</v>
      </c>
      <c r="O15" s="156"/>
      <c r="P15" s="156">
        <v>110.27365201268155</v>
      </c>
      <c r="Q15" s="141"/>
    </row>
    <row r="16" spans="1:17" ht="16.5">
      <c r="A16" s="139" t="s">
        <v>237</v>
      </c>
      <c r="B16" s="137" t="s">
        <v>188</v>
      </c>
      <c r="C16" s="158"/>
      <c r="D16" s="159"/>
      <c r="E16" s="158"/>
      <c r="F16" s="158">
        <v>42515</v>
      </c>
      <c r="G16" s="158"/>
      <c r="H16" s="158">
        <v>45108.415</v>
      </c>
      <c r="I16" s="158"/>
      <c r="J16" s="158">
        <v>450302.415</v>
      </c>
      <c r="K16" s="159"/>
      <c r="L16" s="158">
        <v>466095</v>
      </c>
      <c r="M16" s="156"/>
      <c r="N16" s="156">
        <v>106.1</v>
      </c>
      <c r="O16" s="156"/>
      <c r="P16" s="156">
        <v>96.61172400476298</v>
      </c>
      <c r="Q16" s="141"/>
    </row>
    <row r="17" spans="1:17" ht="16.5">
      <c r="A17" s="139" t="s">
        <v>244</v>
      </c>
      <c r="B17" s="137" t="s">
        <v>188</v>
      </c>
      <c r="C17" s="158"/>
      <c r="D17" s="159"/>
      <c r="E17" s="158"/>
      <c r="F17" s="158">
        <v>64552</v>
      </c>
      <c r="G17" s="158"/>
      <c r="H17" s="158">
        <v>69264.296</v>
      </c>
      <c r="I17" s="158"/>
      <c r="J17" s="158">
        <v>432874.296</v>
      </c>
      <c r="K17" s="159"/>
      <c r="L17" s="158">
        <v>406184.99999999994</v>
      </c>
      <c r="M17" s="156"/>
      <c r="N17" s="156">
        <v>107.3</v>
      </c>
      <c r="O17" s="156"/>
      <c r="P17" s="156">
        <v>106.57072417740685</v>
      </c>
      <c r="Q17" s="141"/>
    </row>
    <row r="18" spans="1:17" ht="25.5">
      <c r="A18" s="140" t="s">
        <v>245</v>
      </c>
      <c r="B18" s="137" t="s">
        <v>188</v>
      </c>
      <c r="C18" s="158"/>
      <c r="D18" s="159"/>
      <c r="E18" s="158"/>
      <c r="F18" s="158">
        <v>53776</v>
      </c>
      <c r="G18" s="158"/>
      <c r="H18" s="158">
        <v>58669.615999999995</v>
      </c>
      <c r="I18" s="158"/>
      <c r="J18" s="158">
        <v>392786.616</v>
      </c>
      <c r="K18" s="159"/>
      <c r="L18" s="158">
        <v>360370</v>
      </c>
      <c r="M18" s="156"/>
      <c r="N18" s="156">
        <v>109.1</v>
      </c>
      <c r="O18" s="156"/>
      <c r="P18" s="156">
        <v>108.99537031384409</v>
      </c>
      <c r="Q18" s="141"/>
    </row>
    <row r="19" spans="1:17" ht="16.5">
      <c r="A19" s="139" t="s">
        <v>246</v>
      </c>
      <c r="B19" s="137" t="s">
        <v>188</v>
      </c>
      <c r="C19" s="158"/>
      <c r="D19" s="159"/>
      <c r="E19" s="158"/>
      <c r="F19" s="158">
        <v>35291</v>
      </c>
      <c r="G19" s="158"/>
      <c r="H19" s="158">
        <v>38431.899000000005</v>
      </c>
      <c r="I19" s="158"/>
      <c r="J19" s="158">
        <v>240261.899</v>
      </c>
      <c r="K19" s="159"/>
      <c r="L19" s="158">
        <v>241536</v>
      </c>
      <c r="M19" s="156"/>
      <c r="N19" s="156">
        <v>108.90000000000002</v>
      </c>
      <c r="O19" s="156"/>
      <c r="P19" s="156">
        <v>99.47250057962374</v>
      </c>
      <c r="Q19" s="141"/>
    </row>
    <row r="20" spans="1:17" ht="16.5">
      <c r="A20" s="140" t="s">
        <v>241</v>
      </c>
      <c r="B20" s="137" t="s">
        <v>188</v>
      </c>
      <c r="C20" s="158"/>
      <c r="D20" s="159"/>
      <c r="E20" s="158"/>
      <c r="F20" s="158">
        <v>38541</v>
      </c>
      <c r="G20" s="158"/>
      <c r="H20" s="158">
        <v>40198.263</v>
      </c>
      <c r="I20" s="158"/>
      <c r="J20" s="158">
        <v>235585.263</v>
      </c>
      <c r="K20" s="159"/>
      <c r="L20" s="158">
        <v>182278</v>
      </c>
      <c r="M20" s="156"/>
      <c r="N20" s="156">
        <v>104.3</v>
      </c>
      <c r="O20" s="156"/>
      <c r="P20" s="156">
        <v>129.2450339591174</v>
      </c>
      <c r="Q20" s="141"/>
    </row>
    <row r="21" spans="1:17" ht="25.5">
      <c r="A21" s="140" t="s">
        <v>240</v>
      </c>
      <c r="B21" s="137" t="s">
        <v>188</v>
      </c>
      <c r="C21" s="158"/>
      <c r="D21" s="159"/>
      <c r="E21" s="158"/>
      <c r="F21" s="158">
        <v>26168</v>
      </c>
      <c r="G21" s="158"/>
      <c r="H21" s="158">
        <v>27711.912</v>
      </c>
      <c r="I21" s="158"/>
      <c r="J21" s="158">
        <v>159728.912</v>
      </c>
      <c r="K21" s="159"/>
      <c r="L21" s="158">
        <v>151310</v>
      </c>
      <c r="M21" s="156"/>
      <c r="N21" s="156">
        <v>105.89999999999999</v>
      </c>
      <c r="O21" s="156"/>
      <c r="P21" s="156">
        <v>105.5640155971185</v>
      </c>
      <c r="Q21" s="141"/>
    </row>
    <row r="22" spans="1:17" ht="16.5">
      <c r="A22" s="139" t="s">
        <v>247</v>
      </c>
      <c r="B22" s="137" t="s">
        <v>188</v>
      </c>
      <c r="C22" s="158"/>
      <c r="D22" s="159"/>
      <c r="E22" s="158"/>
      <c r="F22" s="158">
        <v>20376</v>
      </c>
      <c r="G22" s="158"/>
      <c r="H22" s="158">
        <v>22067.208</v>
      </c>
      <c r="I22" s="158"/>
      <c r="J22" s="158">
        <v>132109.20799999998</v>
      </c>
      <c r="K22" s="159"/>
      <c r="L22" s="158">
        <v>121305</v>
      </c>
      <c r="M22" s="156"/>
      <c r="N22" s="156">
        <v>108.3</v>
      </c>
      <c r="O22" s="156"/>
      <c r="P22" s="156">
        <v>108.90664688182679</v>
      </c>
      <c r="Q22" s="141"/>
    </row>
    <row r="23" spans="1:17" ht="16.5">
      <c r="A23" s="139" t="s">
        <v>248</v>
      </c>
      <c r="B23" s="137" t="s">
        <v>188</v>
      </c>
      <c r="C23" s="158"/>
      <c r="D23" s="159"/>
      <c r="E23" s="158"/>
      <c r="F23" s="158">
        <v>16206</v>
      </c>
      <c r="G23" s="158"/>
      <c r="H23" s="158">
        <v>17162.154000000002</v>
      </c>
      <c r="I23" s="158"/>
      <c r="J23" s="158">
        <v>100448.15400000001</v>
      </c>
      <c r="K23" s="159"/>
      <c r="L23" s="158">
        <v>95930</v>
      </c>
      <c r="M23" s="156"/>
      <c r="N23" s="156">
        <v>105.90000000000002</v>
      </c>
      <c r="O23" s="156"/>
      <c r="P23" s="156">
        <v>104.70984467841136</v>
      </c>
      <c r="Q23" s="141"/>
    </row>
    <row r="24" spans="1:17" ht="16.5">
      <c r="A24" s="139" t="s">
        <v>249</v>
      </c>
      <c r="B24" s="137" t="s">
        <v>188</v>
      </c>
      <c r="C24" s="158"/>
      <c r="D24" s="159"/>
      <c r="E24" s="158"/>
      <c r="F24" s="158">
        <v>21534</v>
      </c>
      <c r="G24" s="158"/>
      <c r="H24" s="158">
        <v>22804.506</v>
      </c>
      <c r="I24" s="158"/>
      <c r="J24" s="158">
        <v>100338.506</v>
      </c>
      <c r="K24" s="159"/>
      <c r="L24" s="158">
        <v>91178</v>
      </c>
      <c r="M24" s="156"/>
      <c r="N24" s="156">
        <v>105.90000000000002</v>
      </c>
      <c r="O24" s="156"/>
      <c r="P24" s="156">
        <v>110.0468380530391</v>
      </c>
      <c r="Q24" s="141"/>
    </row>
    <row r="25" spans="1:17" ht="16.5" hidden="1">
      <c r="A25" s="136" t="s">
        <v>250</v>
      </c>
      <c r="B25" s="137" t="s">
        <v>188</v>
      </c>
      <c r="C25" s="158"/>
      <c r="D25" s="159"/>
      <c r="E25" s="158"/>
      <c r="F25" s="158">
        <v>12685</v>
      </c>
      <c r="G25" s="158"/>
      <c r="H25" s="158">
        <v>10429</v>
      </c>
      <c r="I25" s="158"/>
      <c r="J25" s="158">
        <v>66068</v>
      </c>
      <c r="K25" s="159"/>
      <c r="L25" s="158">
        <v>44939</v>
      </c>
      <c r="M25" s="156"/>
      <c r="N25" s="156">
        <v>82.21521482065431</v>
      </c>
      <c r="O25" s="156"/>
      <c r="P25" s="156">
        <v>147.017067580498</v>
      </c>
      <c r="Q25" s="141"/>
    </row>
    <row r="26" spans="1:17" ht="16.5">
      <c r="A26" s="139" t="s">
        <v>251</v>
      </c>
      <c r="B26" s="137" t="s">
        <v>188</v>
      </c>
      <c r="C26" s="158"/>
      <c r="D26" s="159"/>
      <c r="E26" s="158"/>
      <c r="F26" s="158">
        <v>13805</v>
      </c>
      <c r="G26" s="158"/>
      <c r="H26" s="158">
        <v>14757.545</v>
      </c>
      <c r="I26" s="158"/>
      <c r="J26" s="158">
        <v>62966.545</v>
      </c>
      <c r="K26" s="159"/>
      <c r="L26" s="158">
        <v>55231</v>
      </c>
      <c r="M26" s="156"/>
      <c r="N26" s="156">
        <v>106.89999999999999</v>
      </c>
      <c r="O26" s="156"/>
      <c r="P26" s="156">
        <v>114.00580290054498</v>
      </c>
      <c r="Q26" s="141"/>
    </row>
    <row r="27" spans="1:17" ht="16.5">
      <c r="A27" s="139" t="s">
        <v>252</v>
      </c>
      <c r="B27" s="137" t="s">
        <v>188</v>
      </c>
      <c r="C27" s="158"/>
      <c r="D27" s="159"/>
      <c r="E27" s="158"/>
      <c r="F27" s="158">
        <v>10911</v>
      </c>
      <c r="G27" s="158"/>
      <c r="H27" s="158">
        <v>12013.010999999999</v>
      </c>
      <c r="I27" s="158"/>
      <c r="J27" s="158">
        <v>57187.011</v>
      </c>
      <c r="K27" s="159"/>
      <c r="L27" s="158">
        <v>58341</v>
      </c>
      <c r="M27" s="156"/>
      <c r="N27" s="156">
        <v>110.1</v>
      </c>
      <c r="O27" s="156"/>
      <c r="P27" s="156">
        <v>98.02199310947704</v>
      </c>
      <c r="Q27" s="141"/>
    </row>
    <row r="28" spans="1:17" ht="16.5">
      <c r="A28" s="136" t="s">
        <v>253</v>
      </c>
      <c r="B28" s="137" t="s">
        <v>188</v>
      </c>
      <c r="C28" s="158"/>
      <c r="D28" s="159"/>
      <c r="E28" s="158"/>
      <c r="F28" s="158">
        <v>8794</v>
      </c>
      <c r="G28" s="158"/>
      <c r="H28" s="158">
        <v>9418.374</v>
      </c>
      <c r="I28" s="158"/>
      <c r="J28" s="158">
        <v>56578.373999999996</v>
      </c>
      <c r="K28" s="159"/>
      <c r="L28" s="158">
        <v>58216</v>
      </c>
      <c r="M28" s="156"/>
      <c r="N28" s="156">
        <v>107.1</v>
      </c>
      <c r="O28" s="156"/>
      <c r="P28" s="156">
        <v>97.186982960011</v>
      </c>
      <c r="Q28" s="141"/>
    </row>
    <row r="29" spans="1:17" ht="16.5">
      <c r="A29" s="139" t="s">
        <v>254</v>
      </c>
      <c r="B29" s="137" t="s">
        <v>188</v>
      </c>
      <c r="C29" s="158"/>
      <c r="D29" s="159"/>
      <c r="E29" s="158"/>
      <c r="F29" s="158">
        <v>1705</v>
      </c>
      <c r="G29" s="158"/>
      <c r="H29" s="158">
        <v>6948</v>
      </c>
      <c r="I29" s="158"/>
      <c r="J29" s="158">
        <v>35321</v>
      </c>
      <c r="K29" s="159"/>
      <c r="L29" s="158">
        <v>36716</v>
      </c>
      <c r="M29" s="156"/>
      <c r="N29" s="156">
        <v>407.5073313782991</v>
      </c>
      <c r="O29" s="156"/>
      <c r="P29" s="156">
        <v>96.20056651051313</v>
      </c>
      <c r="Q29" s="141"/>
    </row>
    <row r="30" spans="1:18" ht="16.5">
      <c r="A30" s="136" t="s">
        <v>255</v>
      </c>
      <c r="B30" s="137" t="s">
        <v>12</v>
      </c>
      <c r="C30" s="158"/>
      <c r="D30" s="159"/>
      <c r="E30" s="158">
        <v>26737</v>
      </c>
      <c r="F30" s="158">
        <v>58397</v>
      </c>
      <c r="G30" s="158">
        <v>16042.199999999999</v>
      </c>
      <c r="H30" s="158">
        <v>35038.200000000004</v>
      </c>
      <c r="I30" s="158">
        <v>129597.2</v>
      </c>
      <c r="J30" s="158">
        <v>275811.2</v>
      </c>
      <c r="K30" s="158">
        <v>97535</v>
      </c>
      <c r="L30" s="158">
        <v>211650.94999999998</v>
      </c>
      <c r="M30" s="156">
        <v>60</v>
      </c>
      <c r="N30" s="156">
        <v>60.00000000000001</v>
      </c>
      <c r="O30" s="156">
        <v>132.87250730506997</v>
      </c>
      <c r="P30" s="156">
        <v>130.31418002139844</v>
      </c>
      <c r="Q30" s="141"/>
      <c r="R30" s="141"/>
    </row>
    <row r="31" spans="1:18" ht="16.5">
      <c r="A31" s="136" t="s">
        <v>256</v>
      </c>
      <c r="B31" s="137" t="s">
        <v>12</v>
      </c>
      <c r="C31" s="158"/>
      <c r="D31" s="159"/>
      <c r="E31" s="158">
        <v>8430</v>
      </c>
      <c r="F31" s="158">
        <v>12142</v>
      </c>
      <c r="G31" s="158">
        <v>9003.24</v>
      </c>
      <c r="H31" s="158">
        <v>12967.655999999999</v>
      </c>
      <c r="I31" s="158">
        <v>96198.24</v>
      </c>
      <c r="J31" s="158">
        <v>125075.656</v>
      </c>
      <c r="K31" s="158">
        <v>59170.99999999999</v>
      </c>
      <c r="L31" s="158">
        <v>99793</v>
      </c>
      <c r="M31" s="156">
        <v>106.80000000000001</v>
      </c>
      <c r="N31" s="156">
        <v>106.79999999999998</v>
      </c>
      <c r="O31" s="156">
        <v>162.57666762434303</v>
      </c>
      <c r="P31" s="156">
        <v>125.33509965628853</v>
      </c>
      <c r="Q31" s="141"/>
      <c r="R31" s="141"/>
    </row>
    <row r="32" spans="1:18" ht="16.5">
      <c r="A32" s="136" t="s">
        <v>257</v>
      </c>
      <c r="B32" s="137" t="s">
        <v>12</v>
      </c>
      <c r="C32" s="158"/>
      <c r="D32" s="159"/>
      <c r="E32" s="158">
        <v>2152</v>
      </c>
      <c r="F32" s="158">
        <v>14247</v>
      </c>
      <c r="G32" s="158">
        <v>1615</v>
      </c>
      <c r="H32" s="158">
        <v>10691.870353159851</v>
      </c>
      <c r="I32" s="158">
        <v>10896</v>
      </c>
      <c r="J32" s="158">
        <v>69928.87035315984</v>
      </c>
      <c r="K32" s="158">
        <v>9675</v>
      </c>
      <c r="L32" s="158">
        <v>57928.99999999999</v>
      </c>
      <c r="M32" s="156">
        <v>75.04646840148699</v>
      </c>
      <c r="N32" s="156">
        <v>75.04646840148699</v>
      </c>
      <c r="O32" s="156">
        <v>112.62015503875969</v>
      </c>
      <c r="P32" s="156">
        <v>120.71478940282043</v>
      </c>
      <c r="Q32" s="141"/>
      <c r="R32" s="141"/>
    </row>
    <row r="33" spans="1:18" ht="16.5">
      <c r="A33" s="136" t="s">
        <v>258</v>
      </c>
      <c r="B33" s="137" t="s">
        <v>12</v>
      </c>
      <c r="C33" s="158"/>
      <c r="D33" s="159"/>
      <c r="E33" s="158">
        <v>892</v>
      </c>
      <c r="F33" s="158">
        <v>6625</v>
      </c>
      <c r="G33" s="158">
        <v>618</v>
      </c>
      <c r="H33" s="158">
        <v>4520.257328990228</v>
      </c>
      <c r="I33" s="158">
        <v>3531</v>
      </c>
      <c r="J33" s="158">
        <v>26621.25732899023</v>
      </c>
      <c r="K33" s="158">
        <v>4713.000000000001</v>
      </c>
      <c r="L33" s="158">
        <v>33673</v>
      </c>
      <c r="M33" s="156">
        <v>69.28251121076234</v>
      </c>
      <c r="N33" s="156">
        <v>68.23029930551289</v>
      </c>
      <c r="O33" s="156">
        <v>74.92043284532144</v>
      </c>
      <c r="P33" s="156">
        <v>79.05816924239072</v>
      </c>
      <c r="Q33" s="141"/>
      <c r="R33" s="141"/>
    </row>
    <row r="34" spans="1:18" ht="16.5">
      <c r="A34" s="136" t="s">
        <v>259</v>
      </c>
      <c r="B34" s="137" t="s">
        <v>12</v>
      </c>
      <c r="C34" s="158"/>
      <c r="D34" s="159"/>
      <c r="E34" s="158">
        <v>1174</v>
      </c>
      <c r="F34" s="158">
        <v>2072</v>
      </c>
      <c r="G34" s="158">
        <v>1137.606</v>
      </c>
      <c r="H34" s="158">
        <v>2007.768</v>
      </c>
      <c r="I34" s="158">
        <v>8571.606</v>
      </c>
      <c r="J34" s="158">
        <v>16640.768</v>
      </c>
      <c r="K34" s="158">
        <v>8781</v>
      </c>
      <c r="L34" s="158">
        <v>22350</v>
      </c>
      <c r="M34" s="156">
        <v>96.89999999999999</v>
      </c>
      <c r="N34" s="156">
        <v>96.89999999999999</v>
      </c>
      <c r="O34" s="156">
        <v>97.61537410317732</v>
      </c>
      <c r="P34" s="156">
        <v>74.45533780760626</v>
      </c>
      <c r="Q34" s="141"/>
      <c r="R34" s="141"/>
    </row>
    <row r="35" spans="1:16" ht="16.5">
      <c r="A35" s="109" t="s">
        <v>202</v>
      </c>
      <c r="B35" s="103"/>
      <c r="C35" s="158"/>
      <c r="D35" s="159"/>
      <c r="E35" s="158"/>
      <c r="F35" s="158"/>
      <c r="G35" s="158"/>
      <c r="H35" s="158"/>
      <c r="I35" s="158"/>
      <c r="J35" s="158"/>
      <c r="K35" s="159"/>
      <c r="L35" s="158"/>
      <c r="M35" s="156"/>
      <c r="N35" s="156"/>
      <c r="O35" s="156"/>
      <c r="P35" s="156"/>
    </row>
    <row r="36" spans="1:16" ht="16.5">
      <c r="A36" s="109" t="s">
        <v>31</v>
      </c>
      <c r="B36" s="103" t="s">
        <v>194</v>
      </c>
      <c r="C36" s="151">
        <v>12000</v>
      </c>
      <c r="D36" s="151">
        <v>12100</v>
      </c>
      <c r="E36" s="152"/>
      <c r="F36" s="152">
        <v>923.682</v>
      </c>
      <c r="G36" s="152"/>
      <c r="H36" s="152">
        <v>937.192</v>
      </c>
      <c r="I36" s="152"/>
      <c r="J36" s="152">
        <v>5623.151</v>
      </c>
      <c r="K36" s="152"/>
      <c r="L36" s="152">
        <v>5139.991773308958</v>
      </c>
      <c r="M36" s="156"/>
      <c r="N36" s="153">
        <v>101.46262458291923</v>
      </c>
      <c r="O36" s="156"/>
      <c r="P36" s="153">
        <v>109.4</v>
      </c>
    </row>
    <row r="37" spans="1:16" ht="16.5">
      <c r="A37" s="102" t="s">
        <v>234</v>
      </c>
      <c r="B37" s="103" t="s">
        <v>194</v>
      </c>
      <c r="C37" s="154"/>
      <c r="D37" s="154"/>
      <c r="E37" s="155"/>
      <c r="F37" s="155">
        <v>40.934</v>
      </c>
      <c r="G37" s="155"/>
      <c r="H37" s="155">
        <v>40.102</v>
      </c>
      <c r="I37" s="155"/>
      <c r="J37" s="155">
        <v>260.482</v>
      </c>
      <c r="K37" s="155"/>
      <c r="L37" s="155">
        <v>269.37125129265775</v>
      </c>
      <c r="M37" s="156"/>
      <c r="N37" s="156">
        <v>97.96745981335808</v>
      </c>
      <c r="O37" s="156"/>
      <c r="P37" s="156">
        <v>96.7</v>
      </c>
    </row>
    <row r="38" spans="1:16" ht="16.5">
      <c r="A38" s="102" t="s">
        <v>233</v>
      </c>
      <c r="B38" s="103" t="s">
        <v>194</v>
      </c>
      <c r="C38" s="158"/>
      <c r="D38" s="158"/>
      <c r="E38" s="155"/>
      <c r="F38" s="155">
        <v>68.24300000000005</v>
      </c>
      <c r="G38" s="155"/>
      <c r="H38" s="155">
        <v>67.72300000000007</v>
      </c>
      <c r="I38" s="155"/>
      <c r="J38" s="155">
        <v>376.46900000000005</v>
      </c>
      <c r="K38" s="155"/>
      <c r="L38" s="155">
        <v>378.5484499442282</v>
      </c>
      <c r="M38" s="156"/>
      <c r="N38" s="156">
        <v>99.23801708600152</v>
      </c>
      <c r="O38" s="156"/>
      <c r="P38" s="156">
        <v>99.45067799259658</v>
      </c>
    </row>
    <row r="39" spans="1:16" s="108" customFormat="1" ht="16.5">
      <c r="A39" s="102" t="s">
        <v>195</v>
      </c>
      <c r="B39" s="103" t="s">
        <v>194</v>
      </c>
      <c r="C39" s="154"/>
      <c r="D39" s="154"/>
      <c r="E39" s="155"/>
      <c r="F39" s="155">
        <v>814.505</v>
      </c>
      <c r="G39" s="155"/>
      <c r="H39" s="155">
        <v>829.367</v>
      </c>
      <c r="I39" s="155"/>
      <c r="J39" s="155">
        <v>4986.2</v>
      </c>
      <c r="K39" s="155"/>
      <c r="L39" s="155">
        <v>4492.072072072072</v>
      </c>
      <c r="M39" s="156"/>
      <c r="N39" s="156">
        <v>101.82466651524544</v>
      </c>
      <c r="O39" s="156"/>
      <c r="P39" s="156">
        <v>111.00000000000001</v>
      </c>
    </row>
    <row r="40" spans="1:16" ht="16.5">
      <c r="A40" s="109" t="s">
        <v>200</v>
      </c>
      <c r="B40" s="103"/>
      <c r="C40" s="158"/>
      <c r="D40" s="158"/>
      <c r="E40" s="155"/>
      <c r="F40" s="155"/>
      <c r="G40" s="155"/>
      <c r="H40" s="155"/>
      <c r="I40" s="155"/>
      <c r="J40" s="155"/>
      <c r="K40" s="155"/>
      <c r="L40" s="155"/>
      <c r="M40" s="156"/>
      <c r="N40" s="156"/>
      <c r="O40" s="156"/>
      <c r="P40" s="156"/>
    </row>
    <row r="41" spans="1:16" ht="16.5" hidden="1">
      <c r="A41" s="136" t="s">
        <v>276</v>
      </c>
      <c r="B41" s="143" t="s">
        <v>188</v>
      </c>
      <c r="C41" s="158"/>
      <c r="D41" s="158"/>
      <c r="E41" s="154"/>
      <c r="F41" s="154">
        <v>122668</v>
      </c>
      <c r="G41" s="154"/>
      <c r="H41" s="154">
        <v>143057</v>
      </c>
      <c r="I41" s="154"/>
      <c r="J41" s="154">
        <v>749867</v>
      </c>
      <c r="K41" s="155"/>
      <c r="L41" s="155"/>
      <c r="M41" s="156" t="e">
        <v>#DIV/0!</v>
      </c>
      <c r="N41" s="156">
        <v>116.62128672514429</v>
      </c>
      <c r="O41" s="156"/>
      <c r="P41" s="156">
        <v>143.9679220976199</v>
      </c>
    </row>
    <row r="42" spans="1:16" ht="16.5">
      <c r="A42" s="136" t="s">
        <v>251</v>
      </c>
      <c r="B42" s="142" t="s">
        <v>188</v>
      </c>
      <c r="C42" s="158"/>
      <c r="D42" s="158"/>
      <c r="E42" s="154"/>
      <c r="F42" s="154">
        <v>81558</v>
      </c>
      <c r="G42" s="154"/>
      <c r="H42" s="154">
        <v>76256.73</v>
      </c>
      <c r="I42" s="154"/>
      <c r="J42" s="154">
        <v>570305.73</v>
      </c>
      <c r="K42" s="155"/>
      <c r="L42" s="154">
        <v>493915.99999999994</v>
      </c>
      <c r="M42" s="156"/>
      <c r="N42" s="156">
        <v>93.5</v>
      </c>
      <c r="O42" s="156"/>
      <c r="P42" s="156">
        <v>115.46613796677978</v>
      </c>
    </row>
    <row r="43" spans="1:16" ht="16.5">
      <c r="A43" s="136" t="s">
        <v>274</v>
      </c>
      <c r="B43" s="142" t="s">
        <v>188</v>
      </c>
      <c r="C43" s="158"/>
      <c r="D43" s="158"/>
      <c r="E43" s="154"/>
      <c r="F43" s="154">
        <v>104460</v>
      </c>
      <c r="G43" s="154"/>
      <c r="H43" s="154">
        <v>100789</v>
      </c>
      <c r="I43" s="154"/>
      <c r="J43" s="154">
        <v>568475</v>
      </c>
      <c r="K43" s="155"/>
      <c r="L43" s="154">
        <v>458743</v>
      </c>
      <c r="M43" s="156"/>
      <c r="N43" s="156">
        <v>96.48573616695386</v>
      </c>
      <c r="O43" s="156"/>
      <c r="P43" s="156">
        <v>123.92014701041761</v>
      </c>
    </row>
    <row r="44" spans="1:16" ht="16.5">
      <c r="A44" s="136" t="s">
        <v>271</v>
      </c>
      <c r="B44" s="142" t="s">
        <v>188</v>
      </c>
      <c r="C44" s="158"/>
      <c r="D44" s="158"/>
      <c r="E44" s="154"/>
      <c r="F44" s="154">
        <v>111252</v>
      </c>
      <c r="G44" s="154"/>
      <c r="H44" s="154">
        <v>109471</v>
      </c>
      <c r="I44" s="154"/>
      <c r="J44" s="154">
        <v>544799</v>
      </c>
      <c r="K44" s="155"/>
      <c r="L44" s="154">
        <v>501511</v>
      </c>
      <c r="M44" s="156"/>
      <c r="N44" s="156">
        <v>98.39912990328263</v>
      </c>
      <c r="O44" s="156"/>
      <c r="P44" s="156">
        <v>108.63151555997774</v>
      </c>
    </row>
    <row r="45" spans="1:16" ht="16.5">
      <c r="A45" s="136" t="s">
        <v>262</v>
      </c>
      <c r="B45" s="142" t="s">
        <v>188</v>
      </c>
      <c r="C45" s="158"/>
      <c r="D45" s="158"/>
      <c r="E45" s="154"/>
      <c r="F45" s="154">
        <v>56914</v>
      </c>
      <c r="G45" s="154"/>
      <c r="H45" s="154">
        <v>58905.99</v>
      </c>
      <c r="I45" s="154"/>
      <c r="J45" s="154">
        <v>384251.99</v>
      </c>
      <c r="K45" s="155"/>
      <c r="L45" s="154">
        <v>379062</v>
      </c>
      <c r="M45" s="156"/>
      <c r="N45" s="156">
        <v>103.49999999999999</v>
      </c>
      <c r="O45" s="156"/>
      <c r="P45" s="156">
        <v>101.36916652157166</v>
      </c>
    </row>
    <row r="46" spans="1:16" ht="16.5">
      <c r="A46" s="136" t="s">
        <v>273</v>
      </c>
      <c r="B46" s="142" t="s">
        <v>188</v>
      </c>
      <c r="C46" s="158"/>
      <c r="D46" s="158"/>
      <c r="E46" s="154"/>
      <c r="F46" s="154">
        <v>52780</v>
      </c>
      <c r="G46" s="154"/>
      <c r="H46" s="154">
        <v>53571.7</v>
      </c>
      <c r="I46" s="154"/>
      <c r="J46" s="154">
        <v>335139.7</v>
      </c>
      <c r="K46" s="155"/>
      <c r="L46" s="154">
        <v>314786</v>
      </c>
      <c r="M46" s="156"/>
      <c r="N46" s="156">
        <v>101.49999999999999</v>
      </c>
      <c r="O46" s="156"/>
      <c r="P46" s="156">
        <v>106.46588475980508</v>
      </c>
    </row>
    <row r="47" spans="1:16" ht="16.5">
      <c r="A47" s="136" t="s">
        <v>270</v>
      </c>
      <c r="B47" s="142" t="s">
        <v>188</v>
      </c>
      <c r="C47" s="158"/>
      <c r="D47" s="158"/>
      <c r="E47" s="154"/>
      <c r="F47" s="154">
        <v>48423</v>
      </c>
      <c r="G47" s="154"/>
      <c r="H47" s="154">
        <v>48096</v>
      </c>
      <c r="I47" s="154"/>
      <c r="J47" s="154">
        <v>333035</v>
      </c>
      <c r="K47" s="155"/>
      <c r="L47" s="154">
        <v>319012</v>
      </c>
      <c r="M47" s="156"/>
      <c r="N47" s="156">
        <v>99.32470107180472</v>
      </c>
      <c r="O47" s="156"/>
      <c r="P47" s="156">
        <v>104.39575940716963</v>
      </c>
    </row>
    <row r="48" spans="1:16" ht="16.5">
      <c r="A48" s="136" t="s">
        <v>261</v>
      </c>
      <c r="B48" s="142" t="s">
        <v>188</v>
      </c>
      <c r="C48" s="158"/>
      <c r="D48" s="158"/>
      <c r="E48" s="154"/>
      <c r="F48" s="154">
        <v>43641</v>
      </c>
      <c r="G48" s="154"/>
      <c r="H48" s="154">
        <v>44906.58900000001</v>
      </c>
      <c r="I48" s="154"/>
      <c r="J48" s="154">
        <v>282475.58900000004</v>
      </c>
      <c r="K48" s="155"/>
      <c r="L48" s="154">
        <v>400535</v>
      </c>
      <c r="M48" s="156"/>
      <c r="N48" s="156">
        <v>102.90000000000002</v>
      </c>
      <c r="O48" s="156"/>
      <c r="P48" s="156">
        <v>70.52457063677332</v>
      </c>
    </row>
    <row r="49" spans="1:16" ht="16.5">
      <c r="A49" s="136" t="s">
        <v>268</v>
      </c>
      <c r="B49" s="142" t="s">
        <v>188</v>
      </c>
      <c r="C49" s="158"/>
      <c r="D49" s="158"/>
      <c r="E49" s="154"/>
      <c r="F49" s="154">
        <v>47706</v>
      </c>
      <c r="G49" s="154"/>
      <c r="H49" s="154">
        <v>45466</v>
      </c>
      <c r="I49" s="154"/>
      <c r="J49" s="154">
        <v>270271</v>
      </c>
      <c r="K49" s="155"/>
      <c r="L49" s="154">
        <v>243414</v>
      </c>
      <c r="M49" s="156"/>
      <c r="N49" s="156">
        <v>95.30457384815327</v>
      </c>
      <c r="O49" s="156"/>
      <c r="P49" s="156">
        <v>111.03346561824709</v>
      </c>
    </row>
    <row r="50" spans="1:16" ht="16.5">
      <c r="A50" s="136" t="s">
        <v>242</v>
      </c>
      <c r="B50" s="142" t="s">
        <v>188</v>
      </c>
      <c r="C50" s="158"/>
      <c r="D50" s="158"/>
      <c r="E50" s="154"/>
      <c r="F50" s="154">
        <v>44881</v>
      </c>
      <c r="G50" s="154"/>
      <c r="H50" s="154">
        <v>45733.739</v>
      </c>
      <c r="I50" s="154"/>
      <c r="J50" s="154">
        <v>259578.739</v>
      </c>
      <c r="K50" s="155"/>
      <c r="L50" s="154">
        <v>259144.99999999997</v>
      </c>
      <c r="M50" s="156"/>
      <c r="N50" s="156">
        <v>101.9</v>
      </c>
      <c r="O50" s="156"/>
      <c r="P50" s="156">
        <v>100.16737309228425</v>
      </c>
    </row>
    <row r="51" spans="1:16" ht="16.5">
      <c r="A51" s="136" t="s">
        <v>269</v>
      </c>
      <c r="B51" s="142" t="s">
        <v>188</v>
      </c>
      <c r="C51" s="158"/>
      <c r="D51" s="158"/>
      <c r="E51" s="154"/>
      <c r="F51" s="154">
        <v>39135</v>
      </c>
      <c r="G51" s="154"/>
      <c r="H51" s="154">
        <v>40035.105</v>
      </c>
      <c r="I51" s="154"/>
      <c r="J51" s="154">
        <v>219240.105</v>
      </c>
      <c r="K51" s="155"/>
      <c r="L51" s="154">
        <v>230223</v>
      </c>
      <c r="M51" s="156"/>
      <c r="N51" s="156">
        <v>102.30000000000001</v>
      </c>
      <c r="O51" s="156"/>
      <c r="P51" s="156">
        <v>95.22945361671076</v>
      </c>
    </row>
    <row r="52" spans="1:16" ht="16.5">
      <c r="A52" s="136" t="s">
        <v>263</v>
      </c>
      <c r="B52" s="142" t="s">
        <v>188</v>
      </c>
      <c r="C52" s="158"/>
      <c r="D52" s="158"/>
      <c r="E52" s="154"/>
      <c r="F52" s="154">
        <v>41713</v>
      </c>
      <c r="G52" s="154"/>
      <c r="H52" s="154">
        <v>40962.166</v>
      </c>
      <c r="I52" s="154"/>
      <c r="J52" s="154">
        <v>193871.166</v>
      </c>
      <c r="K52" s="155"/>
      <c r="L52" s="154">
        <v>199836</v>
      </c>
      <c r="M52" s="156"/>
      <c r="N52" s="156">
        <v>98.2</v>
      </c>
      <c r="O52" s="156"/>
      <c r="P52" s="156">
        <v>97.01513541103705</v>
      </c>
    </row>
    <row r="53" spans="1:16" ht="25.5">
      <c r="A53" s="138" t="s">
        <v>238</v>
      </c>
      <c r="B53" s="142" t="s">
        <v>188</v>
      </c>
      <c r="C53" s="158"/>
      <c r="D53" s="158"/>
      <c r="E53" s="154"/>
      <c r="F53" s="154">
        <v>24477</v>
      </c>
      <c r="G53" s="154"/>
      <c r="H53" s="154">
        <v>21931.391999999996</v>
      </c>
      <c r="I53" s="154"/>
      <c r="J53" s="154">
        <v>140533.392</v>
      </c>
      <c r="K53" s="155"/>
      <c r="L53" s="154">
        <v>95870</v>
      </c>
      <c r="M53" s="156"/>
      <c r="N53" s="156">
        <v>89.59999999999998</v>
      </c>
      <c r="O53" s="156"/>
      <c r="P53" s="156">
        <v>146.58745384374674</v>
      </c>
    </row>
    <row r="54" spans="1:16" ht="16.5">
      <c r="A54" s="136" t="s">
        <v>265</v>
      </c>
      <c r="B54" s="142" t="s">
        <v>188</v>
      </c>
      <c r="C54" s="158"/>
      <c r="D54" s="158"/>
      <c r="E54" s="154"/>
      <c r="F54" s="154">
        <v>20206</v>
      </c>
      <c r="G54" s="154"/>
      <c r="H54" s="154">
        <v>24732.144</v>
      </c>
      <c r="I54" s="154"/>
      <c r="J54" s="154">
        <v>112740.144</v>
      </c>
      <c r="K54" s="155"/>
      <c r="L54" s="154">
        <v>121485</v>
      </c>
      <c r="M54" s="156"/>
      <c r="N54" s="156">
        <v>122.39999999999999</v>
      </c>
      <c r="O54" s="156"/>
      <c r="P54" s="156">
        <v>92.80169897518212</v>
      </c>
    </row>
    <row r="55" spans="1:16" ht="16.5">
      <c r="A55" s="136" t="s">
        <v>239</v>
      </c>
      <c r="B55" s="142" t="s">
        <v>188</v>
      </c>
      <c r="C55" s="158"/>
      <c r="D55" s="158"/>
      <c r="E55" s="154"/>
      <c r="F55" s="154">
        <v>14670</v>
      </c>
      <c r="G55" s="154"/>
      <c r="H55" s="154">
        <v>14992.74</v>
      </c>
      <c r="I55" s="154"/>
      <c r="J55" s="154">
        <v>94234.74</v>
      </c>
      <c r="K55" s="155"/>
      <c r="L55" s="154">
        <v>97994</v>
      </c>
      <c r="M55" s="156"/>
      <c r="N55" s="156">
        <v>102.2</v>
      </c>
      <c r="O55" s="156"/>
      <c r="P55" s="156">
        <v>96.16378553789008</v>
      </c>
    </row>
    <row r="56" spans="1:16" ht="16.5">
      <c r="A56" s="136" t="s">
        <v>266</v>
      </c>
      <c r="B56" s="142" t="s">
        <v>188</v>
      </c>
      <c r="C56" s="158"/>
      <c r="D56" s="158"/>
      <c r="E56" s="154"/>
      <c r="F56" s="154">
        <v>13817</v>
      </c>
      <c r="G56" s="154"/>
      <c r="H56" s="154">
        <v>11198</v>
      </c>
      <c r="I56" s="154"/>
      <c r="J56" s="154">
        <v>79214</v>
      </c>
      <c r="K56" s="155"/>
      <c r="L56" s="154">
        <v>65124</v>
      </c>
      <c r="M56" s="156"/>
      <c r="N56" s="156">
        <v>81.04508938264456</v>
      </c>
      <c r="O56" s="156"/>
      <c r="P56" s="156">
        <v>121.63564891591425</v>
      </c>
    </row>
    <row r="57" spans="1:16" ht="16.5">
      <c r="A57" s="136" t="s">
        <v>275</v>
      </c>
      <c r="B57" s="142" t="s">
        <v>188</v>
      </c>
      <c r="C57" s="158"/>
      <c r="D57" s="158"/>
      <c r="E57" s="154"/>
      <c r="F57" s="154">
        <v>7932</v>
      </c>
      <c r="G57" s="154"/>
      <c r="H57" s="154">
        <v>7612</v>
      </c>
      <c r="I57" s="154"/>
      <c r="J57" s="154">
        <v>74347</v>
      </c>
      <c r="K57" s="155"/>
      <c r="L57" s="154">
        <v>48128</v>
      </c>
      <c r="M57" s="156"/>
      <c r="N57" s="156">
        <v>95.96570852244075</v>
      </c>
      <c r="O57" s="156"/>
      <c r="P57" s="156">
        <v>154.47764295212767</v>
      </c>
    </row>
    <row r="58" spans="1:16" ht="16.5">
      <c r="A58" s="136" t="s">
        <v>272</v>
      </c>
      <c r="B58" s="142" t="s">
        <v>188</v>
      </c>
      <c r="C58" s="158"/>
      <c r="D58" s="158"/>
      <c r="E58" s="154"/>
      <c r="F58" s="154">
        <v>12569</v>
      </c>
      <c r="G58" s="154"/>
      <c r="H58" s="154">
        <v>15384.456</v>
      </c>
      <c r="I58" s="154"/>
      <c r="J58" s="154">
        <v>73358.456</v>
      </c>
      <c r="K58" s="155"/>
      <c r="L58" s="154">
        <v>84486</v>
      </c>
      <c r="M58" s="156"/>
      <c r="N58" s="156">
        <v>122.39999999999999</v>
      </c>
      <c r="O58" s="156"/>
      <c r="P58" s="156">
        <v>86.82912671921976</v>
      </c>
    </row>
    <row r="59" spans="1:16" ht="16.5">
      <c r="A59" s="136" t="s">
        <v>267</v>
      </c>
      <c r="B59" s="142" t="s">
        <v>188</v>
      </c>
      <c r="C59" s="158"/>
      <c r="D59" s="158"/>
      <c r="E59" s="154"/>
      <c r="F59" s="154">
        <v>7121</v>
      </c>
      <c r="G59" s="154"/>
      <c r="H59" s="154">
        <v>7007.064</v>
      </c>
      <c r="I59" s="154"/>
      <c r="J59" s="154">
        <v>51764.064</v>
      </c>
      <c r="K59" s="155"/>
      <c r="L59" s="154">
        <v>48455</v>
      </c>
      <c r="M59" s="156"/>
      <c r="N59" s="156">
        <v>98.4</v>
      </c>
      <c r="O59" s="156"/>
      <c r="P59" s="156">
        <v>106.82914869466515</v>
      </c>
    </row>
    <row r="60" spans="1:16" ht="16.5">
      <c r="A60" s="136" t="s">
        <v>280</v>
      </c>
      <c r="B60" s="142" t="s">
        <v>188</v>
      </c>
      <c r="C60" s="158"/>
      <c r="D60" s="158"/>
      <c r="E60" s="154"/>
      <c r="F60" s="154">
        <v>5312</v>
      </c>
      <c r="G60" s="154"/>
      <c r="H60" s="154">
        <v>4575</v>
      </c>
      <c r="I60" s="154"/>
      <c r="J60" s="154">
        <v>48820</v>
      </c>
      <c r="K60" s="155"/>
      <c r="L60" s="154">
        <v>30858.000000000004</v>
      </c>
      <c r="M60" s="156"/>
      <c r="N60" s="156">
        <v>86.1257530120482</v>
      </c>
      <c r="O60" s="156"/>
      <c r="P60" s="156">
        <v>158.20856828051072</v>
      </c>
    </row>
    <row r="61" spans="1:16" ht="16.5">
      <c r="A61" s="136" t="s">
        <v>279</v>
      </c>
      <c r="B61" s="142" t="s">
        <v>188</v>
      </c>
      <c r="C61" s="158"/>
      <c r="D61" s="158"/>
      <c r="E61" s="154"/>
      <c r="F61" s="154">
        <v>8803</v>
      </c>
      <c r="G61" s="154"/>
      <c r="H61" s="154">
        <v>9111.105</v>
      </c>
      <c r="I61" s="154"/>
      <c r="J61" s="154">
        <v>46507.104999999996</v>
      </c>
      <c r="K61" s="155"/>
      <c r="L61" s="154">
        <v>60652</v>
      </c>
      <c r="M61" s="156"/>
      <c r="N61" s="156">
        <v>103.49999999999999</v>
      </c>
      <c r="O61" s="156"/>
      <c r="P61" s="156">
        <v>76.67860087054012</v>
      </c>
    </row>
    <row r="62" spans="1:16" ht="16.5">
      <c r="A62" s="136" t="s">
        <v>264</v>
      </c>
      <c r="B62" s="142" t="s">
        <v>188</v>
      </c>
      <c r="C62" s="158"/>
      <c r="D62" s="158"/>
      <c r="E62" s="154"/>
      <c r="F62" s="154">
        <v>2990</v>
      </c>
      <c r="G62" s="154"/>
      <c r="H62" s="154">
        <v>2568.41</v>
      </c>
      <c r="I62" s="154"/>
      <c r="J62" s="154">
        <v>18010.41</v>
      </c>
      <c r="K62" s="155"/>
      <c r="L62" s="154">
        <v>11604</v>
      </c>
      <c r="M62" s="156"/>
      <c r="N62" s="156">
        <v>85.9</v>
      </c>
      <c r="O62" s="156"/>
      <c r="P62" s="156">
        <v>155.20863495346433</v>
      </c>
    </row>
    <row r="63" spans="1:16" ht="16.5">
      <c r="A63" s="136" t="s">
        <v>277</v>
      </c>
      <c r="B63" s="142" t="s">
        <v>12</v>
      </c>
      <c r="C63" s="158"/>
      <c r="D63" s="158"/>
      <c r="E63" s="154">
        <v>16838</v>
      </c>
      <c r="F63" s="154">
        <v>4943</v>
      </c>
      <c r="G63" s="154">
        <v>17023.217999999997</v>
      </c>
      <c r="H63" s="154">
        <v>4997.372999999999</v>
      </c>
      <c r="I63" s="154">
        <v>501312.218</v>
      </c>
      <c r="J63" s="154">
        <v>136444.373</v>
      </c>
      <c r="K63" s="154">
        <v>308035</v>
      </c>
      <c r="L63" s="154">
        <v>110306</v>
      </c>
      <c r="M63" s="156">
        <v>101.1</v>
      </c>
      <c r="N63" s="156">
        <v>101.09999999999997</v>
      </c>
      <c r="O63" s="156">
        <v>162.7452133686107</v>
      </c>
      <c r="P63" s="156">
        <v>123.69623864522327</v>
      </c>
    </row>
    <row r="64" spans="1:16" ht="16.5">
      <c r="A64" s="136" t="s">
        <v>278</v>
      </c>
      <c r="B64" s="142" t="s">
        <v>12</v>
      </c>
      <c r="C64" s="158"/>
      <c r="D64" s="158"/>
      <c r="E64" s="154">
        <v>16698</v>
      </c>
      <c r="F64" s="154">
        <v>5711</v>
      </c>
      <c r="G64" s="154">
        <v>17048.658</v>
      </c>
      <c r="H64" s="154">
        <v>5830.931</v>
      </c>
      <c r="I64" s="154">
        <v>116984.658</v>
      </c>
      <c r="J64" s="154">
        <v>35866.931</v>
      </c>
      <c r="K64" s="154">
        <v>116516</v>
      </c>
      <c r="L64" s="154">
        <v>43990</v>
      </c>
      <c r="M64" s="156">
        <v>102.1</v>
      </c>
      <c r="N64" s="156">
        <v>102.1</v>
      </c>
      <c r="O64" s="156">
        <v>100.4022263036836</v>
      </c>
      <c r="P64" s="156">
        <v>81.53428279154352</v>
      </c>
    </row>
    <row r="65" spans="1:16" ht="16.5">
      <c r="A65" s="104"/>
      <c r="B65" s="105"/>
      <c r="C65" s="160"/>
      <c r="D65" s="160"/>
      <c r="E65" s="160"/>
      <c r="F65" s="160"/>
      <c r="G65" s="160"/>
      <c r="H65" s="160"/>
      <c r="I65" s="161"/>
      <c r="J65" s="161"/>
      <c r="K65" s="162"/>
      <c r="L65" s="160"/>
      <c r="M65" s="163"/>
      <c r="N65" s="163"/>
      <c r="O65" s="163"/>
      <c r="P65" s="163"/>
    </row>
    <row r="66" spans="2:13" ht="22.5" customHeight="1">
      <c r="B66" s="106" t="s">
        <v>197</v>
      </c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8"/>
    </row>
    <row r="67" spans="2:13" ht="16.5">
      <c r="B67" s="106" t="s">
        <v>198</v>
      </c>
      <c r="M67" s="108"/>
    </row>
  </sheetData>
  <sheetProtection/>
  <mergeCells count="13">
    <mergeCell ref="A4:A5"/>
    <mergeCell ref="B4:B5"/>
    <mergeCell ref="C4:D5"/>
    <mergeCell ref="C6:D6"/>
    <mergeCell ref="E4:F4"/>
    <mergeCell ref="E6:F6"/>
    <mergeCell ref="I4:J4"/>
    <mergeCell ref="G4:H4"/>
    <mergeCell ref="G6:H6"/>
    <mergeCell ref="I6:J6"/>
    <mergeCell ref="M4:N4"/>
    <mergeCell ref="O4:P4"/>
    <mergeCell ref="K4:L4"/>
  </mergeCells>
  <printOptions/>
  <pageMargins left="0.4724409448818898" right="0.15748031496062992" top="0.6692913385826772" bottom="0.3937007874015748" header="0.15748031496062992" footer="0.15748031496062992"/>
  <pageSetup firstPageNumber="3" useFirstPageNumber="1"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2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6" sqref="B6"/>
    </sheetView>
  </sheetViews>
  <sheetFormatPr defaultColWidth="8.72265625" defaultRowHeight="16.5"/>
  <cols>
    <col min="1" max="1" width="54.6328125" style="12" customWidth="1"/>
    <col min="2" max="3" width="12.6328125" style="12" customWidth="1"/>
    <col min="4" max="4" width="11.6328125" style="12" bestFit="1" customWidth="1"/>
    <col min="5" max="5" width="10.18359375" style="12" bestFit="1" customWidth="1"/>
    <col min="6" max="6" width="11.90625" style="12" customWidth="1"/>
    <col min="7" max="16384" width="8.90625" style="12" customWidth="1"/>
  </cols>
  <sheetData>
    <row r="1" ht="15.75">
      <c r="A1" s="25" t="s">
        <v>7</v>
      </c>
    </row>
    <row r="2" spans="1:5" ht="15.75">
      <c r="A2" s="26" t="s">
        <v>221</v>
      </c>
      <c r="B2" s="26"/>
      <c r="C2" s="26"/>
      <c r="D2" s="26"/>
      <c r="E2" s="26"/>
    </row>
    <row r="3" spans="1:5" ht="15.75">
      <c r="A3" s="36"/>
      <c r="B3" s="36"/>
      <c r="C3" s="36"/>
      <c r="D3" s="36"/>
      <c r="E3" s="36"/>
    </row>
    <row r="4" spans="1:6" s="13" customFormat="1" ht="24.75" customHeight="1">
      <c r="A4" s="195" t="s">
        <v>14</v>
      </c>
      <c r="B4" s="199" t="s">
        <v>32</v>
      </c>
      <c r="C4" s="33" t="s">
        <v>232</v>
      </c>
      <c r="D4" s="34"/>
      <c r="E4" s="35"/>
      <c r="F4" s="197" t="s">
        <v>191</v>
      </c>
    </row>
    <row r="5" spans="1:6" s="13" customFormat="1" ht="45.75" customHeight="1">
      <c r="A5" s="196"/>
      <c r="B5" s="200"/>
      <c r="C5" s="14" t="s">
        <v>189</v>
      </c>
      <c r="D5" s="14" t="s">
        <v>190</v>
      </c>
      <c r="E5" s="14" t="s">
        <v>180</v>
      </c>
      <c r="F5" s="198"/>
    </row>
    <row r="6" spans="1:6" s="13" customFormat="1" ht="15.75">
      <c r="A6" s="55" t="s">
        <v>10</v>
      </c>
      <c r="B6" s="55">
        <v>1</v>
      </c>
      <c r="C6" s="55">
        <v>2</v>
      </c>
      <c r="D6" s="55">
        <v>3</v>
      </c>
      <c r="E6" s="55">
        <v>4</v>
      </c>
      <c r="F6" s="55">
        <v>5</v>
      </c>
    </row>
    <row r="7" spans="1:6" s="17" customFormat="1" ht="24" customHeight="1">
      <c r="A7" s="15" t="s">
        <v>15</v>
      </c>
      <c r="B7" s="16">
        <v>154.02</v>
      </c>
      <c r="C7" s="16">
        <v>104.83</v>
      </c>
      <c r="D7" s="16">
        <v>101.65</v>
      </c>
      <c r="E7" s="16">
        <v>100.4</v>
      </c>
      <c r="F7" s="16">
        <v>104.33</v>
      </c>
    </row>
    <row r="8" spans="1:7" ht="24" customHeight="1">
      <c r="A8" s="18" t="s">
        <v>16</v>
      </c>
      <c r="B8" s="19">
        <v>164.57</v>
      </c>
      <c r="C8" s="19">
        <v>106.11</v>
      </c>
      <c r="D8" s="19">
        <v>102.56</v>
      </c>
      <c r="E8" s="19">
        <v>100.67</v>
      </c>
      <c r="F8" s="19">
        <v>104.72</v>
      </c>
      <c r="G8" s="51"/>
    </row>
    <row r="9" spans="1:7" ht="24" customHeight="1">
      <c r="A9" s="18" t="s">
        <v>35</v>
      </c>
      <c r="B9" s="19">
        <v>153.94</v>
      </c>
      <c r="C9" s="19">
        <v>106.49</v>
      </c>
      <c r="D9" s="19">
        <v>101.68</v>
      </c>
      <c r="E9" s="19">
        <v>100.21</v>
      </c>
      <c r="F9" s="19">
        <v>103.56</v>
      </c>
      <c r="G9" s="51"/>
    </row>
    <row r="10" spans="1:7" ht="24" customHeight="1">
      <c r="A10" s="18" t="s">
        <v>17</v>
      </c>
      <c r="B10" s="19">
        <v>164.9</v>
      </c>
      <c r="C10" s="19">
        <v>105.91</v>
      </c>
      <c r="D10" s="19">
        <v>102</v>
      </c>
      <c r="E10" s="19">
        <v>100.97</v>
      </c>
      <c r="F10" s="19">
        <v>104.52</v>
      </c>
      <c r="G10" s="51"/>
    </row>
    <row r="11" spans="1:7" ht="24" customHeight="1">
      <c r="A11" s="18" t="s">
        <v>36</v>
      </c>
      <c r="B11" s="19">
        <v>175.64</v>
      </c>
      <c r="C11" s="19">
        <v>106.3</v>
      </c>
      <c r="D11" s="20">
        <v>105.28</v>
      </c>
      <c r="E11" s="20">
        <v>100.15</v>
      </c>
      <c r="F11" s="20">
        <v>106.62</v>
      </c>
      <c r="G11" s="51"/>
    </row>
    <row r="12" spans="1:7" ht="24" customHeight="1">
      <c r="A12" s="18" t="s">
        <v>18</v>
      </c>
      <c r="B12" s="19">
        <v>138.64</v>
      </c>
      <c r="C12" s="19">
        <v>105.04</v>
      </c>
      <c r="D12" s="19">
        <v>102.8</v>
      </c>
      <c r="E12" s="19">
        <v>100.13</v>
      </c>
      <c r="F12" s="19">
        <v>106.2</v>
      </c>
      <c r="G12" s="51"/>
    </row>
    <row r="13" spans="1:7" ht="24" customHeight="1">
      <c r="A13" s="18" t="s">
        <v>19</v>
      </c>
      <c r="B13" s="19">
        <v>148.97</v>
      </c>
      <c r="C13" s="19">
        <v>105.65</v>
      </c>
      <c r="D13" s="19">
        <v>102.44</v>
      </c>
      <c r="E13" s="19">
        <v>100.21</v>
      </c>
      <c r="F13" s="19">
        <v>105.92</v>
      </c>
      <c r="G13" s="51"/>
    </row>
    <row r="14" spans="1:7" ht="24" customHeight="1">
      <c r="A14" s="18" t="s">
        <v>37</v>
      </c>
      <c r="B14" s="19">
        <v>159.34</v>
      </c>
      <c r="C14" s="19">
        <v>106.95</v>
      </c>
      <c r="D14" s="19">
        <v>98.86</v>
      </c>
      <c r="E14" s="19">
        <v>100.59</v>
      </c>
      <c r="F14" s="19">
        <v>106.1</v>
      </c>
      <c r="G14" s="51"/>
    </row>
    <row r="15" spans="1:7" ht="24" customHeight="1">
      <c r="A15" s="18" t="s">
        <v>20</v>
      </c>
      <c r="B15" s="19">
        <v>142.89</v>
      </c>
      <c r="C15" s="19">
        <v>104.27</v>
      </c>
      <c r="D15" s="19">
        <v>101.8</v>
      </c>
      <c r="E15" s="19">
        <v>100.19</v>
      </c>
      <c r="F15" s="19">
        <v>105.28</v>
      </c>
      <c r="G15" s="51"/>
    </row>
    <row r="16" spans="1:7" ht="24" customHeight="1">
      <c r="A16" s="18" t="s">
        <v>21</v>
      </c>
      <c r="B16" s="19">
        <v>155.99</v>
      </c>
      <c r="C16" s="19">
        <v>101.37</v>
      </c>
      <c r="D16" s="19">
        <v>100.74</v>
      </c>
      <c r="E16" s="19">
        <v>100.1</v>
      </c>
      <c r="F16" s="19">
        <v>101.6</v>
      </c>
      <c r="G16" s="51"/>
    </row>
    <row r="17" spans="1:7" ht="24" customHeight="1">
      <c r="A17" s="18" t="s">
        <v>33</v>
      </c>
      <c r="B17" s="19">
        <v>153.13</v>
      </c>
      <c r="C17" s="19">
        <v>103.89</v>
      </c>
      <c r="D17" s="19">
        <v>102.18</v>
      </c>
      <c r="E17" s="19">
        <v>100.05</v>
      </c>
      <c r="F17" s="19">
        <v>103.49</v>
      </c>
      <c r="G17" s="51"/>
    </row>
    <row r="18" spans="1:7" ht="24" customHeight="1">
      <c r="A18" s="18" t="s">
        <v>34</v>
      </c>
      <c r="B18" s="19">
        <v>86.6</v>
      </c>
      <c r="C18" s="19">
        <v>99.11</v>
      </c>
      <c r="D18" s="19">
        <v>99.35</v>
      </c>
      <c r="E18" s="19">
        <v>100</v>
      </c>
      <c r="F18" s="19">
        <v>99.05</v>
      </c>
      <c r="G18" s="51"/>
    </row>
    <row r="19" spans="1:7" ht="24" customHeight="1">
      <c r="A19" s="18" t="s">
        <v>22</v>
      </c>
      <c r="B19" s="19">
        <v>173.11</v>
      </c>
      <c r="C19" s="19">
        <v>101.25</v>
      </c>
      <c r="D19" s="19">
        <v>100.49</v>
      </c>
      <c r="E19" s="19">
        <v>100.02</v>
      </c>
      <c r="F19" s="19">
        <v>101.15</v>
      </c>
      <c r="G19" s="51"/>
    </row>
    <row r="20" spans="1:7" ht="24" customHeight="1">
      <c r="A20" s="18" t="s">
        <v>23</v>
      </c>
      <c r="B20" s="19">
        <v>125.21</v>
      </c>
      <c r="C20" s="19">
        <v>102.9</v>
      </c>
      <c r="D20" s="19">
        <v>101.66</v>
      </c>
      <c r="E20" s="19">
        <v>100.08</v>
      </c>
      <c r="F20" s="19">
        <v>102.79</v>
      </c>
      <c r="G20" s="51"/>
    </row>
    <row r="21" spans="1:7" ht="24" customHeight="1">
      <c r="A21" s="18" t="s">
        <v>24</v>
      </c>
      <c r="B21" s="19">
        <v>160.89</v>
      </c>
      <c r="C21" s="19">
        <v>104.3</v>
      </c>
      <c r="D21" s="19">
        <v>100.97</v>
      </c>
      <c r="E21" s="19">
        <v>100.3</v>
      </c>
      <c r="F21" s="19">
        <v>105.9</v>
      </c>
      <c r="G21" s="51"/>
    </row>
    <row r="22" spans="1:7" s="22" customFormat="1" ht="24" customHeight="1">
      <c r="A22" s="21" t="s">
        <v>25</v>
      </c>
      <c r="B22" s="38">
        <v>169.05</v>
      </c>
      <c r="C22" s="38">
        <v>90.6</v>
      </c>
      <c r="D22" s="38">
        <v>100.34</v>
      </c>
      <c r="E22" s="38">
        <v>98.68</v>
      </c>
      <c r="F22" s="38">
        <v>82.09</v>
      </c>
      <c r="G22" s="51"/>
    </row>
    <row r="23" spans="1:7" s="22" customFormat="1" ht="24" customHeight="1">
      <c r="A23" s="23" t="s">
        <v>26</v>
      </c>
      <c r="B23" s="39">
        <v>137.49</v>
      </c>
      <c r="C23" s="39">
        <v>100.69</v>
      </c>
      <c r="D23" s="39">
        <v>100.02</v>
      </c>
      <c r="E23" s="39">
        <v>100.12</v>
      </c>
      <c r="F23" s="39">
        <v>100.98</v>
      </c>
      <c r="G23" s="51"/>
    </row>
    <row r="24" ht="15.75">
      <c r="A24" s="147" t="s">
        <v>285</v>
      </c>
    </row>
  </sheetData>
  <sheetProtection/>
  <mergeCells count="3">
    <mergeCell ref="A4:A5"/>
    <mergeCell ref="F4:F5"/>
    <mergeCell ref="B4:B5"/>
  </mergeCells>
  <printOptions/>
  <pageMargins left="0.7480314960629921" right="0.2755905511811024" top="0.5118110236220472" bottom="0.4724409448818898" header="0.15748031496062992" footer="0.1968503937007874"/>
  <pageSetup firstPageNumber="6" useFirstPageNumber="1"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20.25" customHeight="1"/>
  <cols>
    <col min="1" max="16384" width="8.90625" style="40" customWidth="1"/>
  </cols>
  <sheetData/>
  <sheetProtection/>
  <printOptions/>
  <pageMargins left="0.34" right="0.17" top="0.38" bottom="0.38" header="0.17" footer="0.1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tuanpc</cp:lastModifiedBy>
  <cp:lastPrinted>2014-06-27T03:55:55Z</cp:lastPrinted>
  <dcterms:created xsi:type="dcterms:W3CDTF">2002-05-14T16:08:28Z</dcterms:created>
  <dcterms:modified xsi:type="dcterms:W3CDTF">2014-07-24T02:03:52Z</dcterms:modified>
  <cp:category/>
  <cp:version/>
  <cp:contentType/>
  <cp:contentStatus/>
</cp:coreProperties>
</file>